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0" activeTab="28"/>
  </bookViews>
  <sheets>
    <sheet name="Аркуш1" sheetId="1" r:id="rId1"/>
    <sheet name="Аркуш2" sheetId="2" r:id="rId2"/>
    <sheet name="Аркуш3" sheetId="3" r:id="rId3"/>
    <sheet name="Аркуш4" sheetId="4" r:id="rId4"/>
    <sheet name="Аркуш5" sheetId="5" r:id="rId5"/>
    <sheet name="Аркуш6" sheetId="6" r:id="rId6"/>
    <sheet name="Аркуш7" sheetId="7" r:id="rId7"/>
    <sheet name="Аркуш8" sheetId="8" r:id="rId8"/>
    <sheet name="Аркуш9" sheetId="9" r:id="rId9"/>
    <sheet name="Аркуш10" sheetId="10" r:id="rId10"/>
    <sheet name="Аркуш11" sheetId="11" r:id="rId11"/>
    <sheet name="Аркуш12" sheetId="12" r:id="rId12"/>
    <sheet name="Аркуш13" sheetId="13" r:id="rId13"/>
    <sheet name="Аркуш14" sheetId="14" r:id="rId14"/>
    <sheet name="Аркуш15" sheetId="15" r:id="rId15"/>
    <sheet name="Аркуш16" sheetId="16" r:id="rId16"/>
    <sheet name="Аркуш21" sheetId="21" r:id="rId17"/>
    <sheet name="Аркуш17" sheetId="22" r:id="rId18"/>
    <sheet name="Аркуш20" sheetId="25" r:id="rId19"/>
    <sheet name="Аркуш18" sheetId="23" r:id="rId20"/>
    <sheet name="Аркуш19" sheetId="24" r:id="rId21"/>
    <sheet name="Аркуш22" sheetId="26" r:id="rId22"/>
    <sheet name="Аркуш23" sheetId="27" r:id="rId23"/>
    <sheet name="Аркуш24" sheetId="28" r:id="rId24"/>
    <sheet name="Аркуш25" sheetId="29" r:id="rId25"/>
    <sheet name="Аркуш26" sheetId="30" r:id="rId26"/>
    <sheet name="Аркуш27" sheetId="31" r:id="rId27"/>
    <sheet name="Аркуш28" sheetId="32" r:id="rId28"/>
    <sheet name="Аркуш29" sheetId="33" r:id="rId29"/>
  </sheets>
  <calcPr calcId="145621"/>
</workbook>
</file>

<file path=xl/calcChain.xml><?xml version="1.0" encoding="utf-8"?>
<calcChain xmlns="http://schemas.openxmlformats.org/spreadsheetml/2006/main">
  <c r="H26" i="33" l="1"/>
  <c r="H31" i="33" s="1"/>
  <c r="I26" i="33"/>
  <c r="J26" i="33"/>
  <c r="K26" i="33"/>
  <c r="L26" i="33"/>
  <c r="N26" i="33"/>
  <c r="O26" i="33"/>
  <c r="P26" i="33"/>
  <c r="P31" i="33" s="1"/>
  <c r="L23" i="33"/>
  <c r="K23" i="33" s="1"/>
  <c r="W22" i="33"/>
  <c r="V22" i="33" s="1"/>
  <c r="W23" i="33"/>
  <c r="V23" i="33" s="1"/>
  <c r="L22" i="33"/>
  <c r="K22" i="33" s="1"/>
  <c r="L20" i="33"/>
  <c r="K20" i="33" s="1"/>
  <c r="L21" i="33"/>
  <c r="K21" i="33" s="1"/>
  <c r="L24" i="33"/>
  <c r="K24" i="33" s="1"/>
  <c r="J24" i="33" s="1"/>
  <c r="L25" i="33"/>
  <c r="K25" i="33" s="1"/>
  <c r="J25" i="33" s="1"/>
  <c r="W20" i="33"/>
  <c r="V20" i="33" s="1"/>
  <c r="W21" i="33"/>
  <c r="V21" i="33" s="1"/>
  <c r="L17" i="33"/>
  <c r="K17" i="33" s="1"/>
  <c r="L18" i="33"/>
  <c r="K18" i="33" s="1"/>
  <c r="L19" i="33"/>
  <c r="K19" i="33" s="1"/>
  <c r="W12" i="33"/>
  <c r="V12" i="33" s="1"/>
  <c r="W13" i="33"/>
  <c r="V13" i="33" s="1"/>
  <c r="W14" i="33"/>
  <c r="V14" i="33" s="1"/>
  <c r="W15" i="33"/>
  <c r="V15" i="33" s="1"/>
  <c r="W16" i="33"/>
  <c r="V16" i="33" s="1"/>
  <c r="W17" i="33"/>
  <c r="V17" i="33" s="1"/>
  <c r="W18" i="33"/>
  <c r="V18" i="33" s="1"/>
  <c r="W19" i="33"/>
  <c r="V19" i="33" s="1"/>
  <c r="V11" i="33"/>
  <c r="W11" i="33"/>
  <c r="L12" i="33"/>
  <c r="K12" i="33" s="1"/>
  <c r="L13" i="33"/>
  <c r="K13" i="33" s="1"/>
  <c r="L14" i="33"/>
  <c r="K14" i="33" s="1"/>
  <c r="L15" i="33"/>
  <c r="K15" i="33" s="1"/>
  <c r="L16" i="33"/>
  <c r="K16" i="33" s="1"/>
  <c r="L10" i="33"/>
  <c r="K10" i="33" s="1"/>
  <c r="J10" i="33" s="1"/>
  <c r="AA26" i="33"/>
  <c r="AA31" i="33" s="1"/>
  <c r="Z26" i="33"/>
  <c r="Z31" i="33" s="1"/>
  <c r="Y26" i="33"/>
  <c r="Y31" i="33" s="1"/>
  <c r="X26" i="33"/>
  <c r="X31" i="33" s="1"/>
  <c r="O31" i="33"/>
  <c r="N31" i="33"/>
  <c r="M26" i="33"/>
  <c r="M31" i="33" s="1"/>
  <c r="I31" i="33"/>
  <c r="G26" i="33"/>
  <c r="G31" i="33" s="1"/>
  <c r="Z27" i="15"/>
  <c r="W23" i="15"/>
  <c r="W22" i="15"/>
  <c r="L23" i="15"/>
  <c r="H22" i="15"/>
  <c r="I22" i="15"/>
  <c r="J22" i="15"/>
  <c r="K22" i="15"/>
  <c r="M22" i="15"/>
  <c r="N22" i="15"/>
  <c r="O22" i="15"/>
  <c r="P22" i="15"/>
  <c r="L22" i="15"/>
  <c r="V20" i="15"/>
  <c r="W20" i="15"/>
  <c r="J22" i="33" l="1"/>
  <c r="J23" i="33"/>
  <c r="J19" i="33"/>
  <c r="J20" i="33"/>
  <c r="J21" i="33"/>
  <c r="J16" i="33"/>
  <c r="J13" i="33"/>
  <c r="J12" i="33"/>
  <c r="J18" i="33"/>
  <c r="J17" i="33"/>
  <c r="J15" i="33"/>
  <c r="J14" i="33"/>
  <c r="W26" i="33"/>
  <c r="W27" i="33" s="1"/>
  <c r="J11" i="33"/>
  <c r="V26" i="33"/>
  <c r="V31" i="33" s="1"/>
  <c r="K31" i="33"/>
  <c r="V24" i="32"/>
  <c r="W24" i="32"/>
  <c r="Y24" i="32"/>
  <c r="Z24" i="32"/>
  <c r="AA24" i="32"/>
  <c r="X24" i="32"/>
  <c r="X29" i="32" s="1"/>
  <c r="Z29" i="32"/>
  <c r="AA29" i="32"/>
  <c r="H24" i="32"/>
  <c r="H29" i="32" s="1"/>
  <c r="I24" i="32"/>
  <c r="N24" i="32"/>
  <c r="N29" i="32" s="1"/>
  <c r="O24" i="32"/>
  <c r="O29" i="32" s="1"/>
  <c r="P24" i="32"/>
  <c r="P29" i="32" s="1"/>
  <c r="M24" i="32"/>
  <c r="M29" i="32" s="1"/>
  <c r="K20" i="32"/>
  <c r="L20" i="32"/>
  <c r="L21" i="32"/>
  <c r="K21" i="32" s="1"/>
  <c r="L22" i="32"/>
  <c r="K22" i="32" s="1"/>
  <c r="W22" i="32"/>
  <c r="V22" i="32" s="1"/>
  <c r="W23" i="32"/>
  <c r="V23" i="32" s="1"/>
  <c r="J23" i="32" s="1"/>
  <c r="W21" i="32"/>
  <c r="V21" i="32"/>
  <c r="V19" i="32"/>
  <c r="L18" i="32"/>
  <c r="K18" i="32" s="1"/>
  <c r="L19" i="32"/>
  <c r="K19" i="32" s="1"/>
  <c r="W18" i="32"/>
  <c r="V18" i="32" s="1"/>
  <c r="W19" i="32"/>
  <c r="W20" i="32"/>
  <c r="V20" i="32" s="1"/>
  <c r="L17" i="32"/>
  <c r="K17" i="32" s="1"/>
  <c r="L16" i="32"/>
  <c r="K16" i="32" s="1"/>
  <c r="L14" i="32"/>
  <c r="K14" i="32" s="1"/>
  <c r="L15" i="32"/>
  <c r="K15" i="32" s="1"/>
  <c r="J15" i="32" s="1"/>
  <c r="W13" i="32"/>
  <c r="V13" i="32" s="1"/>
  <c r="W14" i="32"/>
  <c r="V14" i="32" s="1"/>
  <c r="J14" i="32" s="1"/>
  <c r="W15" i="32"/>
  <c r="V15" i="32" s="1"/>
  <c r="W16" i="32"/>
  <c r="V16" i="32" s="1"/>
  <c r="W17" i="32"/>
  <c r="V17" i="32" s="1"/>
  <c r="L13" i="32"/>
  <c r="K13" i="32" s="1"/>
  <c r="W12" i="32"/>
  <c r="V12" i="32" s="1"/>
  <c r="L11" i="32"/>
  <c r="K11" i="32" s="1"/>
  <c r="J11" i="32" s="1"/>
  <c r="L10" i="32"/>
  <c r="K10" i="32" s="1"/>
  <c r="J10" i="32" s="1"/>
  <c r="AB29" i="32"/>
  <c r="S29" i="32"/>
  <c r="R29" i="32"/>
  <c r="Q29" i="32"/>
  <c r="Y29" i="32"/>
  <c r="I29" i="32"/>
  <c r="G24" i="32"/>
  <c r="G29" i="32" s="1"/>
  <c r="J31" i="33" l="1"/>
  <c r="W31" i="33"/>
  <c r="L27" i="33"/>
  <c r="L31" i="33"/>
  <c r="V29" i="32"/>
  <c r="K24" i="32"/>
  <c r="L24" i="32"/>
  <c r="L25" i="32" s="1"/>
  <c r="J20" i="32"/>
  <c r="J18" i="32"/>
  <c r="J19" i="32"/>
  <c r="J22" i="32"/>
  <c r="J13" i="32"/>
  <c r="J21" i="32"/>
  <c r="J16" i="32"/>
  <c r="J17" i="32"/>
  <c r="J12" i="32"/>
  <c r="K29" i="32"/>
  <c r="AE36" i="31"/>
  <c r="AD36" i="31"/>
  <c r="AC36" i="31"/>
  <c r="AB36" i="31"/>
  <c r="S36" i="31"/>
  <c r="R36" i="31"/>
  <c r="Q36" i="31"/>
  <c r="AA31" i="31"/>
  <c r="AA36" i="31" s="1"/>
  <c r="Z31" i="31"/>
  <c r="Z36" i="31" s="1"/>
  <c r="Y31" i="31"/>
  <c r="Y36" i="31" s="1"/>
  <c r="X31" i="31"/>
  <c r="X36" i="31" s="1"/>
  <c r="U31" i="31"/>
  <c r="U36" i="31" s="1"/>
  <c r="T31" i="31"/>
  <c r="T36" i="31" s="1"/>
  <c r="P31" i="31"/>
  <c r="P36" i="31" s="1"/>
  <c r="O31" i="31"/>
  <c r="O36" i="31" s="1"/>
  <c r="N31" i="31"/>
  <c r="N36" i="31" s="1"/>
  <c r="M31" i="31"/>
  <c r="M36" i="31" s="1"/>
  <c r="I31" i="31"/>
  <c r="I36" i="31" s="1"/>
  <c r="H31" i="31"/>
  <c r="H36" i="31" s="1"/>
  <c r="G31" i="31"/>
  <c r="G36" i="31" s="1"/>
  <c r="W30" i="31"/>
  <c r="V30" i="31" s="1"/>
  <c r="L30" i="31"/>
  <c r="K30" i="31"/>
  <c r="W29" i="31"/>
  <c r="V29" i="31" s="1"/>
  <c r="L29" i="31"/>
  <c r="K29" i="31" s="1"/>
  <c r="W28" i="31"/>
  <c r="V28" i="31"/>
  <c r="L28" i="31"/>
  <c r="K28" i="31" s="1"/>
  <c r="J28" i="31" s="1"/>
  <c r="W27" i="31"/>
  <c r="V27" i="31" s="1"/>
  <c r="L27" i="31"/>
  <c r="K27" i="31" s="1"/>
  <c r="W26" i="31"/>
  <c r="V26" i="31" s="1"/>
  <c r="L26" i="31"/>
  <c r="K26" i="31" s="1"/>
  <c r="J26" i="31" s="1"/>
  <c r="W25" i="31"/>
  <c r="V25" i="31" s="1"/>
  <c r="L25" i="31"/>
  <c r="K25" i="31" s="1"/>
  <c r="J25" i="31" s="1"/>
  <c r="W24" i="31"/>
  <c r="V24" i="31" s="1"/>
  <c r="L24" i="31"/>
  <c r="K24" i="31" s="1"/>
  <c r="W23" i="31"/>
  <c r="V23" i="31" s="1"/>
  <c r="L23" i="31"/>
  <c r="K23" i="31" s="1"/>
  <c r="W22" i="31"/>
  <c r="V22" i="31" s="1"/>
  <c r="L22" i="31"/>
  <c r="K22" i="31"/>
  <c r="W21" i="31"/>
  <c r="V21" i="31" s="1"/>
  <c r="L21" i="31"/>
  <c r="K21" i="31" s="1"/>
  <c r="W20" i="31"/>
  <c r="V20" i="31"/>
  <c r="L20" i="31"/>
  <c r="K20" i="31" s="1"/>
  <c r="J20" i="31" s="1"/>
  <c r="W19" i="31"/>
  <c r="V19" i="31" s="1"/>
  <c r="L19" i="31"/>
  <c r="K19" i="31" s="1"/>
  <c r="W18" i="31"/>
  <c r="V18" i="31" s="1"/>
  <c r="L18" i="31"/>
  <c r="K18" i="31" s="1"/>
  <c r="J18" i="31" s="1"/>
  <c r="W17" i="31"/>
  <c r="V17" i="31" s="1"/>
  <c r="L17" i="31"/>
  <c r="K17" i="31" s="1"/>
  <c r="J17" i="31" s="1"/>
  <c r="W16" i="31"/>
  <c r="V16" i="31" s="1"/>
  <c r="L16" i="31"/>
  <c r="K16" i="31" s="1"/>
  <c r="W15" i="31"/>
  <c r="V15" i="31" s="1"/>
  <c r="L15" i="31"/>
  <c r="K15" i="31" s="1"/>
  <c r="W14" i="31"/>
  <c r="V14" i="31" s="1"/>
  <c r="L14" i="31"/>
  <c r="K14" i="31"/>
  <c r="W13" i="31"/>
  <c r="V13" i="31" s="1"/>
  <c r="L13" i="31"/>
  <c r="K13" i="31" s="1"/>
  <c r="W12" i="31"/>
  <c r="V12" i="31"/>
  <c r="L12" i="31"/>
  <c r="K12" i="31" s="1"/>
  <c r="J12" i="31" s="1"/>
  <c r="W11" i="31"/>
  <c r="V11" i="31" s="1"/>
  <c r="L11" i="31"/>
  <c r="K11" i="31" s="1"/>
  <c r="W10" i="31"/>
  <c r="V10" i="31" s="1"/>
  <c r="L10" i="31"/>
  <c r="L31" i="31" s="1"/>
  <c r="J24" i="32" l="1"/>
  <c r="J29" i="32" s="1"/>
  <c r="W29" i="32"/>
  <c r="W25" i="32"/>
  <c r="L29" i="32"/>
  <c r="J16" i="31"/>
  <c r="J24" i="31"/>
  <c r="K10" i="31"/>
  <c r="J13" i="31"/>
  <c r="J21" i="31"/>
  <c r="J29" i="31"/>
  <c r="K31" i="31"/>
  <c r="K36" i="31" s="1"/>
  <c r="L32" i="31"/>
  <c r="L36" i="31"/>
  <c r="J15" i="31"/>
  <c r="J23" i="31"/>
  <c r="V31" i="31"/>
  <c r="V36" i="31" s="1"/>
  <c r="J22" i="31"/>
  <c r="J30" i="31"/>
  <c r="J14" i="31"/>
  <c r="J11" i="31"/>
  <c r="J19" i="31"/>
  <c r="J27" i="31"/>
  <c r="W31" i="31"/>
  <c r="J10" i="31"/>
  <c r="AE24" i="30"/>
  <c r="AD24" i="30"/>
  <c r="AC24" i="30"/>
  <c r="AB24" i="30"/>
  <c r="AA24" i="30"/>
  <c r="Z24" i="30"/>
  <c r="Y24" i="30"/>
  <c r="X24" i="30"/>
  <c r="W24" i="30"/>
  <c r="V24" i="30"/>
  <c r="S24" i="30"/>
  <c r="R24" i="30"/>
  <c r="Q24" i="30"/>
  <c r="U19" i="30"/>
  <c r="U24" i="30" s="1"/>
  <c r="T19" i="30"/>
  <c r="T24" i="30" s="1"/>
  <c r="P19" i="30"/>
  <c r="P24" i="30" s="1"/>
  <c r="O19" i="30"/>
  <c r="O24" i="30" s="1"/>
  <c r="N19" i="30"/>
  <c r="N24" i="30" s="1"/>
  <c r="M19" i="30"/>
  <c r="M24" i="30" s="1"/>
  <c r="I19" i="30"/>
  <c r="I24" i="30" s="1"/>
  <c r="H19" i="30"/>
  <c r="H24" i="30" s="1"/>
  <c r="G19" i="30"/>
  <c r="G24" i="30" s="1"/>
  <c r="L17" i="30"/>
  <c r="K17" i="30" s="1"/>
  <c r="J17" i="30" s="1"/>
  <c r="L16" i="30"/>
  <c r="K16" i="30" s="1"/>
  <c r="J16" i="30" s="1"/>
  <c r="L15" i="30"/>
  <c r="K15" i="30" s="1"/>
  <c r="J15" i="30" s="1"/>
  <c r="L14" i="30"/>
  <c r="K14" i="30"/>
  <c r="J14" i="30" s="1"/>
  <c r="L13" i="30"/>
  <c r="K13" i="30" s="1"/>
  <c r="J13" i="30" s="1"/>
  <c r="L12" i="30"/>
  <c r="K12" i="30"/>
  <c r="J12" i="30" s="1"/>
  <c r="L11" i="30"/>
  <c r="L19" i="30" s="1"/>
  <c r="W36" i="31" l="1"/>
  <c r="W32" i="31"/>
  <c r="J31" i="31"/>
  <c r="J36" i="31" s="1"/>
  <c r="L24" i="30"/>
  <c r="K11" i="30"/>
  <c r="AB33" i="29"/>
  <c r="R33" i="29"/>
  <c r="Q33" i="29"/>
  <c r="P33" i="29"/>
  <c r="M33" i="29"/>
  <c r="Z28" i="29"/>
  <c r="Y28" i="29"/>
  <c r="Y33" i="29" s="1"/>
  <c r="X28" i="29"/>
  <c r="X33" i="29" s="1"/>
  <c r="W28" i="29"/>
  <c r="W33" i="29" s="1"/>
  <c r="O28" i="29"/>
  <c r="O33" i="29" s="1"/>
  <c r="N28" i="29"/>
  <c r="N33" i="29" s="1"/>
  <c r="M28" i="29"/>
  <c r="L28" i="29"/>
  <c r="L33" i="29" s="1"/>
  <c r="H28" i="29"/>
  <c r="H33" i="29" s="1"/>
  <c r="G28" i="29"/>
  <c r="G33" i="29" s="1"/>
  <c r="F28" i="29"/>
  <c r="F33" i="29" s="1"/>
  <c r="V27" i="29"/>
  <c r="U27" i="29" s="1"/>
  <c r="K27" i="29"/>
  <c r="J27" i="29" s="1"/>
  <c r="V26" i="29"/>
  <c r="U26" i="29"/>
  <c r="K26" i="29"/>
  <c r="J26" i="29" s="1"/>
  <c r="V25" i="29"/>
  <c r="U25" i="29" s="1"/>
  <c r="K25" i="29"/>
  <c r="J25" i="29"/>
  <c r="V24" i="29"/>
  <c r="U24" i="29" s="1"/>
  <c r="K24" i="29"/>
  <c r="J24" i="29"/>
  <c r="V23" i="29"/>
  <c r="U23" i="29" s="1"/>
  <c r="K23" i="29"/>
  <c r="J23" i="29" s="1"/>
  <c r="K22" i="29"/>
  <c r="J22" i="29"/>
  <c r="I22" i="29" s="1"/>
  <c r="K21" i="29"/>
  <c r="J21" i="29"/>
  <c r="I21" i="29"/>
  <c r="V19" i="29"/>
  <c r="U19" i="29" s="1"/>
  <c r="K19" i="29"/>
  <c r="J19" i="29"/>
  <c r="V18" i="29"/>
  <c r="U18" i="29"/>
  <c r="K18" i="29"/>
  <c r="J18" i="29" s="1"/>
  <c r="V17" i="29"/>
  <c r="U17" i="29"/>
  <c r="K17" i="29"/>
  <c r="J17" i="29" s="1"/>
  <c r="I17" i="29" s="1"/>
  <c r="V16" i="29"/>
  <c r="U16" i="29" s="1"/>
  <c r="K16" i="29"/>
  <c r="J16" i="29"/>
  <c r="V15" i="29"/>
  <c r="U15" i="29" s="1"/>
  <c r="K15" i="29"/>
  <c r="J15" i="29"/>
  <c r="V14" i="29"/>
  <c r="U14" i="29"/>
  <c r="I14" i="29" s="1"/>
  <c r="V13" i="29"/>
  <c r="U13" i="29" s="1"/>
  <c r="K13" i="29"/>
  <c r="J13" i="29" s="1"/>
  <c r="V12" i="29"/>
  <c r="U12" i="29"/>
  <c r="K12" i="29"/>
  <c r="J12" i="29" s="1"/>
  <c r="I12" i="29" s="1"/>
  <c r="V11" i="29"/>
  <c r="U11" i="29" s="1"/>
  <c r="K11" i="29"/>
  <c r="J11" i="29"/>
  <c r="V10" i="29"/>
  <c r="U10" i="29" s="1"/>
  <c r="K10" i="29"/>
  <c r="J10" i="29"/>
  <c r="AB33" i="28"/>
  <c r="R33" i="28"/>
  <c r="Q33" i="28"/>
  <c r="P33" i="28"/>
  <c r="M33" i="28"/>
  <c r="Z28" i="28"/>
  <c r="Y28" i="28"/>
  <c r="Y33" i="28" s="1"/>
  <c r="X28" i="28"/>
  <c r="X33" i="28" s="1"/>
  <c r="W28" i="28"/>
  <c r="W33" i="28" s="1"/>
  <c r="O28" i="28"/>
  <c r="O33" i="28" s="1"/>
  <c r="N28" i="28"/>
  <c r="N33" i="28" s="1"/>
  <c r="M28" i="28"/>
  <c r="L28" i="28"/>
  <c r="L33" i="28" s="1"/>
  <c r="H28" i="28"/>
  <c r="H33" i="28" s="1"/>
  <c r="G28" i="28"/>
  <c r="G33" i="28" s="1"/>
  <c r="F28" i="28"/>
  <c r="F33" i="28" s="1"/>
  <c r="V27" i="28"/>
  <c r="U27" i="28" s="1"/>
  <c r="K27" i="28"/>
  <c r="J27" i="28" s="1"/>
  <c r="V26" i="28"/>
  <c r="U26" i="28"/>
  <c r="K26" i="28"/>
  <c r="J26" i="28" s="1"/>
  <c r="V25" i="28"/>
  <c r="U25" i="28" s="1"/>
  <c r="K25" i="28"/>
  <c r="J25" i="28"/>
  <c r="V24" i="28"/>
  <c r="U24" i="28" s="1"/>
  <c r="K24" i="28"/>
  <c r="J24" i="28"/>
  <c r="V23" i="28"/>
  <c r="U23" i="28" s="1"/>
  <c r="K23" i="28"/>
  <c r="J23" i="28" s="1"/>
  <c r="K22" i="28"/>
  <c r="J22" i="28"/>
  <c r="I22" i="28" s="1"/>
  <c r="K21" i="28"/>
  <c r="J21" i="28"/>
  <c r="I21" i="28"/>
  <c r="V19" i="28"/>
  <c r="U19" i="28" s="1"/>
  <c r="K19" i="28"/>
  <c r="J19" i="28"/>
  <c r="V18" i="28"/>
  <c r="U18" i="28"/>
  <c r="K18" i="28"/>
  <c r="J18" i="28" s="1"/>
  <c r="V17" i="28"/>
  <c r="U17" i="28"/>
  <c r="K17" i="28"/>
  <c r="J17" i="28" s="1"/>
  <c r="I17" i="28" s="1"/>
  <c r="V16" i="28"/>
  <c r="U16" i="28" s="1"/>
  <c r="K16" i="28"/>
  <c r="J16" i="28"/>
  <c r="V15" i="28"/>
  <c r="U15" i="28" s="1"/>
  <c r="K15" i="28"/>
  <c r="J15" i="28"/>
  <c r="V14" i="28"/>
  <c r="U14" i="28"/>
  <c r="I14" i="28" s="1"/>
  <c r="V13" i="28"/>
  <c r="U13" i="28" s="1"/>
  <c r="K13" i="28"/>
  <c r="J13" i="28" s="1"/>
  <c r="V12" i="28"/>
  <c r="U12" i="28"/>
  <c r="K12" i="28"/>
  <c r="J12" i="28" s="1"/>
  <c r="I12" i="28" s="1"/>
  <c r="V11" i="28"/>
  <c r="U11" i="28" s="1"/>
  <c r="K11" i="28"/>
  <c r="J11" i="28" s="1"/>
  <c r="V10" i="28"/>
  <c r="U10" i="28" s="1"/>
  <c r="K10" i="28"/>
  <c r="J10" i="28" s="1"/>
  <c r="AB33" i="27"/>
  <c r="R33" i="27"/>
  <c r="Q33" i="27"/>
  <c r="P33" i="27"/>
  <c r="N33" i="27"/>
  <c r="M33" i="27"/>
  <c r="Z28" i="27"/>
  <c r="Y28" i="27"/>
  <c r="Y33" i="27" s="1"/>
  <c r="X28" i="27"/>
  <c r="X33" i="27" s="1"/>
  <c r="W28" i="27"/>
  <c r="W33" i="27" s="1"/>
  <c r="O28" i="27"/>
  <c r="O33" i="27" s="1"/>
  <c r="N28" i="27"/>
  <c r="M28" i="27"/>
  <c r="L28" i="27"/>
  <c r="L33" i="27" s="1"/>
  <c r="H28" i="27"/>
  <c r="H33" i="27" s="1"/>
  <c r="G28" i="27"/>
  <c r="G33" i="27" s="1"/>
  <c r="F28" i="27"/>
  <c r="F33" i="27" s="1"/>
  <c r="V27" i="27"/>
  <c r="U27" i="27" s="1"/>
  <c r="K27" i="27"/>
  <c r="J27" i="27" s="1"/>
  <c r="V26" i="27"/>
  <c r="U26" i="27" s="1"/>
  <c r="K26" i="27"/>
  <c r="J26" i="27" s="1"/>
  <c r="V25" i="27"/>
  <c r="U25" i="27" s="1"/>
  <c r="K25" i="27"/>
  <c r="J25" i="27" s="1"/>
  <c r="V24" i="27"/>
  <c r="U24" i="27" s="1"/>
  <c r="K24" i="27"/>
  <c r="J24" i="27"/>
  <c r="V23" i="27"/>
  <c r="U23" i="27" s="1"/>
  <c r="K23" i="27"/>
  <c r="J23" i="27" s="1"/>
  <c r="K22" i="27"/>
  <c r="J22" i="27" s="1"/>
  <c r="I22" i="27" s="1"/>
  <c r="K21" i="27"/>
  <c r="J21" i="27"/>
  <c r="I21" i="27"/>
  <c r="V19" i="27"/>
  <c r="U19" i="27" s="1"/>
  <c r="K19" i="27"/>
  <c r="J19" i="27"/>
  <c r="V18" i="27"/>
  <c r="U18" i="27" s="1"/>
  <c r="K18" i="27"/>
  <c r="J18" i="27" s="1"/>
  <c r="V17" i="27"/>
  <c r="U17" i="27"/>
  <c r="K17" i="27"/>
  <c r="J17" i="27" s="1"/>
  <c r="V16" i="27"/>
  <c r="U16" i="27" s="1"/>
  <c r="K16" i="27"/>
  <c r="J16" i="27"/>
  <c r="V15" i="27"/>
  <c r="U15" i="27" s="1"/>
  <c r="K15" i="27"/>
  <c r="J15" i="27"/>
  <c r="V14" i="27"/>
  <c r="U14" i="27" s="1"/>
  <c r="I14" i="27" s="1"/>
  <c r="V13" i="27"/>
  <c r="U13" i="27" s="1"/>
  <c r="K13" i="27"/>
  <c r="J13" i="27"/>
  <c r="V12" i="27"/>
  <c r="U12" i="27"/>
  <c r="K12" i="27"/>
  <c r="J12" i="27" s="1"/>
  <c r="I12" i="27" s="1"/>
  <c r="V11" i="27"/>
  <c r="U11" i="27" s="1"/>
  <c r="K11" i="27"/>
  <c r="J11" i="27" s="1"/>
  <c r="V10" i="27"/>
  <c r="U10" i="27" s="1"/>
  <c r="K10" i="27"/>
  <c r="J10" i="27" s="1"/>
  <c r="AB33" i="26"/>
  <c r="W33" i="26"/>
  <c r="R33" i="26"/>
  <c r="Q33" i="26"/>
  <c r="P33" i="26"/>
  <c r="Z28" i="26"/>
  <c r="Y28" i="26"/>
  <c r="Y33" i="26" s="1"/>
  <c r="X28" i="26"/>
  <c r="X33" i="26" s="1"/>
  <c r="W28" i="26"/>
  <c r="O28" i="26"/>
  <c r="O33" i="26" s="1"/>
  <c r="N28" i="26"/>
  <c r="N33" i="26" s="1"/>
  <c r="M28" i="26"/>
  <c r="M33" i="26" s="1"/>
  <c r="L28" i="26"/>
  <c r="L33" i="26" s="1"/>
  <c r="H28" i="26"/>
  <c r="H33" i="26" s="1"/>
  <c r="G28" i="26"/>
  <c r="G33" i="26" s="1"/>
  <c r="F28" i="26"/>
  <c r="F33" i="26" s="1"/>
  <c r="V27" i="26"/>
  <c r="U27" i="26"/>
  <c r="K27" i="26"/>
  <c r="J27" i="26" s="1"/>
  <c r="I27" i="26" s="1"/>
  <c r="V26" i="26"/>
  <c r="U26" i="26" s="1"/>
  <c r="K26" i="26"/>
  <c r="J26" i="26" s="1"/>
  <c r="V25" i="26"/>
  <c r="U25" i="26" s="1"/>
  <c r="K25" i="26"/>
  <c r="J25" i="26" s="1"/>
  <c r="V24" i="26"/>
  <c r="U24" i="26" s="1"/>
  <c r="K24" i="26"/>
  <c r="J24" i="26"/>
  <c r="V23" i="26"/>
  <c r="U23" i="26"/>
  <c r="K23" i="26"/>
  <c r="J23" i="26" s="1"/>
  <c r="I23" i="26" s="1"/>
  <c r="K22" i="26"/>
  <c r="J22" i="26" s="1"/>
  <c r="I22" i="26" s="1"/>
  <c r="K21" i="26"/>
  <c r="J21" i="26"/>
  <c r="I21" i="26" s="1"/>
  <c r="V19" i="26"/>
  <c r="U19" i="26" s="1"/>
  <c r="K19" i="26"/>
  <c r="J19" i="26"/>
  <c r="V18" i="26"/>
  <c r="U18" i="26" s="1"/>
  <c r="K18" i="26"/>
  <c r="J18" i="26" s="1"/>
  <c r="V17" i="26"/>
  <c r="U17" i="26" s="1"/>
  <c r="K17" i="26"/>
  <c r="J17" i="26" s="1"/>
  <c r="V16" i="26"/>
  <c r="U16" i="26" s="1"/>
  <c r="K16" i="26"/>
  <c r="J16" i="26" s="1"/>
  <c r="V15" i="26"/>
  <c r="U15" i="26" s="1"/>
  <c r="K15" i="26"/>
  <c r="J15" i="26"/>
  <c r="V14" i="26"/>
  <c r="U14" i="26" s="1"/>
  <c r="I14" i="26" s="1"/>
  <c r="V13" i="26"/>
  <c r="U13" i="26" s="1"/>
  <c r="K13" i="26"/>
  <c r="J13" i="26" s="1"/>
  <c r="I13" i="26" s="1"/>
  <c r="V12" i="26"/>
  <c r="U12" i="26"/>
  <c r="K12" i="26"/>
  <c r="J12" i="26" s="1"/>
  <c r="V11" i="26"/>
  <c r="U11" i="26"/>
  <c r="K11" i="26"/>
  <c r="J11" i="26" s="1"/>
  <c r="I11" i="26" s="1"/>
  <c r="V10" i="26"/>
  <c r="U10" i="26" s="1"/>
  <c r="K10" i="26"/>
  <c r="J10" i="26"/>
  <c r="AB33" i="25"/>
  <c r="R33" i="25"/>
  <c r="Q33" i="25"/>
  <c r="P33" i="25"/>
  <c r="Z28" i="25"/>
  <c r="Y28" i="25"/>
  <c r="Y33" i="25" s="1"/>
  <c r="X28" i="25"/>
  <c r="X33" i="25" s="1"/>
  <c r="W28" i="25"/>
  <c r="W33" i="25" s="1"/>
  <c r="O28" i="25"/>
  <c r="O33" i="25" s="1"/>
  <c r="N28" i="25"/>
  <c r="N33" i="25" s="1"/>
  <c r="M28" i="25"/>
  <c r="M33" i="25" s="1"/>
  <c r="L28" i="25"/>
  <c r="L33" i="25" s="1"/>
  <c r="H28" i="25"/>
  <c r="H33" i="25" s="1"/>
  <c r="G28" i="25"/>
  <c r="G33" i="25" s="1"/>
  <c r="F28" i="25"/>
  <c r="F33" i="25" s="1"/>
  <c r="V27" i="25"/>
  <c r="U27" i="25" s="1"/>
  <c r="K27" i="25"/>
  <c r="J27" i="25" s="1"/>
  <c r="V26" i="25"/>
  <c r="U26" i="25" s="1"/>
  <c r="K26" i="25"/>
  <c r="J26" i="25" s="1"/>
  <c r="V25" i="25"/>
  <c r="U25" i="25" s="1"/>
  <c r="K25" i="25"/>
  <c r="J25" i="25" s="1"/>
  <c r="V24" i="25"/>
  <c r="U24" i="25" s="1"/>
  <c r="K24" i="25"/>
  <c r="J24" i="25"/>
  <c r="V23" i="25"/>
  <c r="U23" i="25" s="1"/>
  <c r="K23" i="25"/>
  <c r="J23" i="25" s="1"/>
  <c r="K22" i="25"/>
  <c r="J22" i="25"/>
  <c r="I22" i="25" s="1"/>
  <c r="K21" i="25"/>
  <c r="J21" i="25"/>
  <c r="I21" i="25"/>
  <c r="V19" i="25"/>
  <c r="U19" i="25" s="1"/>
  <c r="K19" i="25"/>
  <c r="J19" i="25"/>
  <c r="V18" i="25"/>
  <c r="U18" i="25"/>
  <c r="K18" i="25"/>
  <c r="J18" i="25" s="1"/>
  <c r="V17" i="25"/>
  <c r="U17" i="25"/>
  <c r="K17" i="25"/>
  <c r="J17" i="25" s="1"/>
  <c r="I17" i="25" s="1"/>
  <c r="V16" i="25"/>
  <c r="U16" i="25" s="1"/>
  <c r="K16" i="25"/>
  <c r="J16" i="25"/>
  <c r="V15" i="25"/>
  <c r="U15" i="25" s="1"/>
  <c r="K15" i="25"/>
  <c r="J15" i="25"/>
  <c r="V14" i="25"/>
  <c r="U14" i="25"/>
  <c r="I14" i="25" s="1"/>
  <c r="V13" i="25"/>
  <c r="U13" i="25"/>
  <c r="K13" i="25"/>
  <c r="J13" i="25" s="1"/>
  <c r="I13" i="25" s="1"/>
  <c r="V12" i="25"/>
  <c r="U12" i="25"/>
  <c r="K12" i="25"/>
  <c r="J12" i="25" s="1"/>
  <c r="V11" i="25"/>
  <c r="U11" i="25"/>
  <c r="K11" i="25"/>
  <c r="J11" i="25" s="1"/>
  <c r="V10" i="25"/>
  <c r="U10" i="25" s="1"/>
  <c r="K10" i="25"/>
  <c r="J10" i="25"/>
  <c r="AB33" i="24"/>
  <c r="R33" i="24"/>
  <c r="Q33" i="24"/>
  <c r="P33" i="24"/>
  <c r="Z28" i="24"/>
  <c r="Y28" i="24"/>
  <c r="Y33" i="24" s="1"/>
  <c r="X28" i="24"/>
  <c r="X33" i="24" s="1"/>
  <c r="W28" i="24"/>
  <c r="W33" i="24" s="1"/>
  <c r="O28" i="24"/>
  <c r="O33" i="24" s="1"/>
  <c r="N28" i="24"/>
  <c r="N33" i="24" s="1"/>
  <c r="M28" i="24"/>
  <c r="M33" i="24" s="1"/>
  <c r="L28" i="24"/>
  <c r="L33" i="24" s="1"/>
  <c r="H28" i="24"/>
  <c r="H33" i="24" s="1"/>
  <c r="G28" i="24"/>
  <c r="G33" i="24" s="1"/>
  <c r="F28" i="24"/>
  <c r="F33" i="24" s="1"/>
  <c r="V27" i="24"/>
  <c r="U27" i="24" s="1"/>
  <c r="K27" i="24"/>
  <c r="J27" i="24" s="1"/>
  <c r="V26" i="24"/>
  <c r="U26" i="24"/>
  <c r="K26" i="24"/>
  <c r="J26" i="24" s="1"/>
  <c r="V25" i="24"/>
  <c r="U25" i="24" s="1"/>
  <c r="J25" i="24"/>
  <c r="I25" i="24" s="1"/>
  <c r="V24" i="24"/>
  <c r="U24" i="24" s="1"/>
  <c r="K24" i="24"/>
  <c r="J24" i="24" s="1"/>
  <c r="V23" i="24"/>
  <c r="U23" i="24" s="1"/>
  <c r="K23" i="24"/>
  <c r="J23" i="24"/>
  <c r="K22" i="24"/>
  <c r="J22" i="24" s="1"/>
  <c r="I22" i="24" s="1"/>
  <c r="K21" i="24"/>
  <c r="J21" i="24" s="1"/>
  <c r="I21" i="24" s="1"/>
  <c r="V19" i="24"/>
  <c r="U19" i="24" s="1"/>
  <c r="K19" i="24"/>
  <c r="J19" i="24" s="1"/>
  <c r="V18" i="24"/>
  <c r="U18" i="24" s="1"/>
  <c r="K18" i="24"/>
  <c r="J18" i="24"/>
  <c r="I18" i="24" s="1"/>
  <c r="V17" i="24"/>
  <c r="U17" i="24" s="1"/>
  <c r="K17" i="24"/>
  <c r="J17" i="24" s="1"/>
  <c r="V16" i="24"/>
  <c r="U16" i="24"/>
  <c r="K16" i="24"/>
  <c r="J16" i="24" s="1"/>
  <c r="I16" i="24" s="1"/>
  <c r="V15" i="24"/>
  <c r="U15" i="24" s="1"/>
  <c r="K15" i="24"/>
  <c r="J15" i="24" s="1"/>
  <c r="V14" i="24"/>
  <c r="U14" i="24" s="1"/>
  <c r="I14" i="24" s="1"/>
  <c r="V13" i="24"/>
  <c r="U13" i="24" s="1"/>
  <c r="K13" i="24"/>
  <c r="J13" i="24" s="1"/>
  <c r="V12" i="24"/>
  <c r="U12" i="24" s="1"/>
  <c r="K12" i="24"/>
  <c r="J12" i="24"/>
  <c r="V11" i="24"/>
  <c r="U11" i="24" s="1"/>
  <c r="K11" i="24"/>
  <c r="J11" i="24" s="1"/>
  <c r="V10" i="24"/>
  <c r="U10" i="24"/>
  <c r="K10" i="24"/>
  <c r="J10" i="24" s="1"/>
  <c r="AA26" i="23"/>
  <c r="Z26" i="23"/>
  <c r="Y26" i="23"/>
  <c r="X26" i="23"/>
  <c r="P26" i="23"/>
  <c r="O26" i="23"/>
  <c r="N26" i="23"/>
  <c r="M26" i="23"/>
  <c r="I26" i="23"/>
  <c r="H26" i="23"/>
  <c r="W24" i="23"/>
  <c r="V24" i="23" s="1"/>
  <c r="J24" i="23" s="1"/>
  <c r="G24" i="23" s="1"/>
  <c r="W23" i="23"/>
  <c r="V23" i="23"/>
  <c r="J23" i="23" s="1"/>
  <c r="G23" i="23" s="1"/>
  <c r="W22" i="23"/>
  <c r="V22" i="23" s="1"/>
  <c r="J22" i="23" s="1"/>
  <c r="G22" i="23" s="1"/>
  <c r="L21" i="23"/>
  <c r="K21" i="23"/>
  <c r="J21" i="23" s="1"/>
  <c r="G21" i="23" s="1"/>
  <c r="W20" i="23"/>
  <c r="V20" i="23" s="1"/>
  <c r="L20" i="23"/>
  <c r="K20" i="23" s="1"/>
  <c r="W19" i="23"/>
  <c r="V19" i="23" s="1"/>
  <c r="L19" i="23"/>
  <c r="K19" i="23" s="1"/>
  <c r="W18" i="23"/>
  <c r="V18" i="23"/>
  <c r="L18" i="23"/>
  <c r="K18" i="23" s="1"/>
  <c r="J18" i="23" s="1"/>
  <c r="G18" i="23" s="1"/>
  <c r="L17" i="23"/>
  <c r="K17" i="23" s="1"/>
  <c r="J17" i="23" s="1"/>
  <c r="G17" i="23" s="1"/>
  <c r="W16" i="23"/>
  <c r="V16" i="23" s="1"/>
  <c r="K16" i="23"/>
  <c r="V14" i="23"/>
  <c r="L14" i="23"/>
  <c r="K14" i="23"/>
  <c r="L13" i="23"/>
  <c r="K13" i="23"/>
  <c r="J13" i="23" s="1"/>
  <c r="G13" i="23" s="1"/>
  <c r="L12" i="23"/>
  <c r="K12" i="23"/>
  <c r="J12" i="23" s="1"/>
  <c r="G12" i="23" s="1"/>
  <c r="L11" i="23"/>
  <c r="K11" i="23"/>
  <c r="J11" i="23" s="1"/>
  <c r="G11" i="23" s="1"/>
  <c r="W10" i="23"/>
  <c r="V10" i="23"/>
  <c r="J10" i="23" s="1"/>
  <c r="G10" i="23" s="1"/>
  <c r="W9" i="23"/>
  <c r="V9" i="23"/>
  <c r="J9" i="23" s="1"/>
  <c r="AA26" i="22"/>
  <c r="Z26" i="22"/>
  <c r="Y26" i="22"/>
  <c r="X26" i="22"/>
  <c r="P26" i="22"/>
  <c r="O26" i="22"/>
  <c r="N26" i="22"/>
  <c r="M26" i="22"/>
  <c r="I26" i="22"/>
  <c r="H26" i="22"/>
  <c r="W25" i="22"/>
  <c r="V25" i="22" s="1"/>
  <c r="L25" i="22"/>
  <c r="K25" i="22" s="1"/>
  <c r="J25" i="22" s="1"/>
  <c r="W24" i="22"/>
  <c r="V24" i="22"/>
  <c r="L24" i="22"/>
  <c r="K24" i="22" s="1"/>
  <c r="J24" i="22" s="1"/>
  <c r="W23" i="22"/>
  <c r="V23" i="22" s="1"/>
  <c r="J23" i="22" s="1"/>
  <c r="L23" i="22"/>
  <c r="K23" i="22"/>
  <c r="W22" i="22"/>
  <c r="V22" i="22" s="1"/>
  <c r="L22" i="22"/>
  <c r="K22" i="22" s="1"/>
  <c r="W21" i="22"/>
  <c r="V21" i="22"/>
  <c r="L21" i="22"/>
  <c r="K21" i="22" s="1"/>
  <c r="J21" i="22" s="1"/>
  <c r="W20" i="22"/>
  <c r="V20" i="22"/>
  <c r="L20" i="22"/>
  <c r="K20" i="22" s="1"/>
  <c r="J20" i="22" s="1"/>
  <c r="W19" i="22"/>
  <c r="V19" i="22" s="1"/>
  <c r="J19" i="22" s="1"/>
  <c r="L19" i="22"/>
  <c r="K19" i="22"/>
  <c r="W18" i="22"/>
  <c r="V18" i="22" s="1"/>
  <c r="L18" i="22"/>
  <c r="K18" i="22" s="1"/>
  <c r="W17" i="22"/>
  <c r="V17" i="22"/>
  <c r="L17" i="22"/>
  <c r="K17" i="22" s="1"/>
  <c r="W16" i="22"/>
  <c r="V16" i="22"/>
  <c r="L16" i="22"/>
  <c r="K16" i="22" s="1"/>
  <c r="J16" i="22" s="1"/>
  <c r="W15" i="22"/>
  <c r="V15" i="22" s="1"/>
  <c r="J15" i="22" s="1"/>
  <c r="L15" i="22"/>
  <c r="K15" i="22"/>
  <c r="V14" i="22"/>
  <c r="L14" i="22"/>
  <c r="K14" i="22" s="1"/>
  <c r="W13" i="22"/>
  <c r="V13" i="22" s="1"/>
  <c r="L13" i="22"/>
  <c r="K13" i="22" s="1"/>
  <c r="W12" i="22"/>
  <c r="V12" i="22" s="1"/>
  <c r="L12" i="22"/>
  <c r="K12" i="22" s="1"/>
  <c r="W11" i="22"/>
  <c r="V11" i="22"/>
  <c r="L11" i="22"/>
  <c r="K11" i="22" s="1"/>
  <c r="W10" i="22"/>
  <c r="V10" i="22" s="1"/>
  <c r="L10" i="22"/>
  <c r="K10" i="22"/>
  <c r="W9" i="22"/>
  <c r="V9" i="22"/>
  <c r="L9" i="22"/>
  <c r="K9" i="22"/>
  <c r="J12" i="22" l="1"/>
  <c r="W26" i="23"/>
  <c r="W27" i="23" s="1"/>
  <c r="I25" i="26"/>
  <c r="J28" i="27"/>
  <c r="J33" i="27" s="1"/>
  <c r="W26" i="22"/>
  <c r="W27" i="22" s="1"/>
  <c r="J11" i="22"/>
  <c r="J14" i="22"/>
  <c r="J17" i="22"/>
  <c r="I12" i="25"/>
  <c r="I12" i="26"/>
  <c r="L26" i="23"/>
  <c r="L27" i="23" s="1"/>
  <c r="V28" i="24"/>
  <c r="V33" i="24" s="1"/>
  <c r="J9" i="22"/>
  <c r="J19" i="23"/>
  <c r="G19" i="23" s="1"/>
  <c r="I17" i="27"/>
  <c r="I11" i="29"/>
  <c r="J14" i="23"/>
  <c r="G14" i="23" s="1"/>
  <c r="J16" i="23"/>
  <c r="G16" i="23" s="1"/>
  <c r="J20" i="23"/>
  <c r="G20" i="23" s="1"/>
  <c r="I11" i="25"/>
  <c r="I15" i="25"/>
  <c r="I19" i="25"/>
  <c r="I23" i="25"/>
  <c r="I25" i="25"/>
  <c r="I27" i="25"/>
  <c r="I16" i="26"/>
  <c r="I18" i="26"/>
  <c r="I26" i="26"/>
  <c r="I11" i="27"/>
  <c r="I15" i="27"/>
  <c r="I19" i="27"/>
  <c r="I23" i="27"/>
  <c r="I25" i="27"/>
  <c r="I27" i="27"/>
  <c r="I11" i="28"/>
  <c r="I15" i="28"/>
  <c r="I19" i="28"/>
  <c r="I23" i="28"/>
  <c r="I25" i="28"/>
  <c r="I27" i="28"/>
  <c r="J28" i="29"/>
  <c r="J33" i="29" s="1"/>
  <c r="I15" i="29"/>
  <c r="I19" i="29"/>
  <c r="I23" i="29"/>
  <c r="I25" i="29"/>
  <c r="I27" i="29"/>
  <c r="L26" i="22"/>
  <c r="L27" i="22" s="1"/>
  <c r="I13" i="24"/>
  <c r="I17" i="24"/>
  <c r="I24" i="24"/>
  <c r="I26" i="24"/>
  <c r="I16" i="25"/>
  <c r="I18" i="25"/>
  <c r="I26" i="25"/>
  <c r="I17" i="26"/>
  <c r="I16" i="27"/>
  <c r="I18" i="27"/>
  <c r="I26" i="27"/>
  <c r="I16" i="28"/>
  <c r="I18" i="28"/>
  <c r="I26" i="28"/>
  <c r="I16" i="29"/>
  <c r="I18" i="29"/>
  <c r="I26" i="29"/>
  <c r="J11" i="30"/>
  <c r="J19" i="30" s="1"/>
  <c r="J24" i="30" s="1"/>
  <c r="K19" i="30"/>
  <c r="K24" i="30" s="1"/>
  <c r="U28" i="29"/>
  <c r="U33" i="29" s="1"/>
  <c r="I10" i="29"/>
  <c r="I28" i="29" s="1"/>
  <c r="I33" i="29" s="1"/>
  <c r="I13" i="29"/>
  <c r="I24" i="29"/>
  <c r="V28" i="29"/>
  <c r="K28" i="29"/>
  <c r="J28" i="28"/>
  <c r="J33" i="28" s="1"/>
  <c r="I13" i="28"/>
  <c r="I10" i="28"/>
  <c r="U28" i="28"/>
  <c r="U33" i="28" s="1"/>
  <c r="I24" i="28"/>
  <c r="K28" i="28"/>
  <c r="V28" i="28"/>
  <c r="I13" i="27"/>
  <c r="U28" i="27"/>
  <c r="U33" i="27" s="1"/>
  <c r="I10" i="27"/>
  <c r="I24" i="27"/>
  <c r="K28" i="27"/>
  <c r="V28" i="27"/>
  <c r="U28" i="26"/>
  <c r="U33" i="26" s="1"/>
  <c r="I10" i="26"/>
  <c r="I24" i="26"/>
  <c r="I15" i="26"/>
  <c r="I19" i="26"/>
  <c r="J28" i="26"/>
  <c r="J33" i="26" s="1"/>
  <c r="V28" i="26"/>
  <c r="K28" i="26"/>
  <c r="U28" i="25"/>
  <c r="U33" i="25" s="1"/>
  <c r="I10" i="25"/>
  <c r="J28" i="25"/>
  <c r="J33" i="25" s="1"/>
  <c r="I24" i="25"/>
  <c r="K28" i="25"/>
  <c r="V28" i="25"/>
  <c r="I11" i="24"/>
  <c r="I15" i="24"/>
  <c r="I27" i="24"/>
  <c r="V29" i="24"/>
  <c r="J28" i="24"/>
  <c r="J33" i="24" s="1"/>
  <c r="I10" i="24"/>
  <c r="U28" i="24"/>
  <c r="U33" i="24" s="1"/>
  <c r="I12" i="24"/>
  <c r="I19" i="24"/>
  <c r="I23" i="24"/>
  <c r="K28" i="24"/>
  <c r="G9" i="23"/>
  <c r="G26" i="23" s="1"/>
  <c r="V26" i="23"/>
  <c r="K26" i="23"/>
  <c r="J10" i="22"/>
  <c r="V26" i="22"/>
  <c r="J13" i="22"/>
  <c r="J18" i="22"/>
  <c r="J22" i="22"/>
  <c r="K26" i="22"/>
  <c r="X5" i="21"/>
  <c r="X6" i="21"/>
  <c r="I28" i="26" l="1"/>
  <c r="I33" i="26" s="1"/>
  <c r="J26" i="22"/>
  <c r="J26" i="23"/>
  <c r="K29" i="29"/>
  <c r="K33" i="29"/>
  <c r="V33" i="29"/>
  <c r="V29" i="29"/>
  <c r="V33" i="28"/>
  <c r="V29" i="28"/>
  <c r="I28" i="28"/>
  <c r="I33" i="28" s="1"/>
  <c r="K29" i="28"/>
  <c r="K33" i="28"/>
  <c r="I28" i="27"/>
  <c r="I33" i="27" s="1"/>
  <c r="V33" i="27"/>
  <c r="V29" i="27"/>
  <c r="K29" i="27"/>
  <c r="K33" i="27"/>
  <c r="K29" i="26"/>
  <c r="K33" i="26"/>
  <c r="V33" i="26"/>
  <c r="V29" i="26"/>
  <c r="I28" i="25"/>
  <c r="I33" i="25" s="1"/>
  <c r="V33" i="25"/>
  <c r="V29" i="25"/>
  <c r="K29" i="25"/>
  <c r="K33" i="25"/>
  <c r="I28" i="24"/>
  <c r="I33" i="24" s="1"/>
  <c r="K29" i="24"/>
  <c r="K33" i="24"/>
  <c r="K19" i="4"/>
  <c r="J19" i="4" s="1"/>
  <c r="X4" i="21" l="1"/>
  <c r="X8" i="21" s="1"/>
  <c r="U25" i="16" l="1"/>
  <c r="T25" i="16"/>
  <c r="S25" i="16"/>
  <c r="R25" i="16"/>
  <c r="Q25" i="16"/>
  <c r="P20" i="16"/>
  <c r="P25" i="16" s="1"/>
  <c r="O20" i="16"/>
  <c r="O25" i="16" s="1"/>
  <c r="N20" i="16"/>
  <c r="N25" i="16" s="1"/>
  <c r="M20" i="16"/>
  <c r="M25" i="16" s="1"/>
  <c r="I20" i="16"/>
  <c r="I25" i="16" s="1"/>
  <c r="H20" i="16"/>
  <c r="H25" i="16" s="1"/>
  <c r="L18" i="16"/>
  <c r="K18" i="16" s="1"/>
  <c r="J18" i="16" s="1"/>
  <c r="G18" i="16" s="1"/>
  <c r="L17" i="16"/>
  <c r="K17" i="16" s="1"/>
  <c r="J17" i="16" s="1"/>
  <c r="G17" i="16" s="1"/>
  <c r="L16" i="16"/>
  <c r="K16" i="16" s="1"/>
  <c r="J16" i="16" s="1"/>
  <c r="G16" i="16" s="1"/>
  <c r="L15" i="16"/>
  <c r="K15" i="16" s="1"/>
  <c r="J15" i="16" s="1"/>
  <c r="G15" i="16" s="1"/>
  <c r="L14" i="16"/>
  <c r="K14" i="16" s="1"/>
  <c r="J14" i="16" s="1"/>
  <c r="G14" i="16" s="1"/>
  <c r="L13" i="16"/>
  <c r="K13" i="16" s="1"/>
  <c r="J13" i="16" s="1"/>
  <c r="G13" i="16" s="1"/>
  <c r="L12" i="16"/>
  <c r="K12" i="16" s="1"/>
  <c r="J12" i="16" s="1"/>
  <c r="G12" i="16" s="1"/>
  <c r="L11" i="16"/>
  <c r="K11" i="16" s="1"/>
  <c r="J11" i="16" s="1"/>
  <c r="G11" i="16" s="1"/>
  <c r="L10" i="16"/>
  <c r="K10" i="16" s="1"/>
  <c r="K20" i="16" l="1"/>
  <c r="K25" i="16" s="1"/>
  <c r="J10" i="16"/>
  <c r="L20" i="16"/>
  <c r="L25" i="16" l="1"/>
  <c r="L21" i="16"/>
  <c r="G10" i="16"/>
  <c r="G20" i="16" s="1"/>
  <c r="G25" i="16" s="1"/>
  <c r="J20" i="16"/>
  <c r="J25" i="16" s="1"/>
  <c r="AC27" i="15" l="1"/>
  <c r="AB27" i="15"/>
  <c r="U27" i="15"/>
  <c r="T27" i="15"/>
  <c r="S27" i="15"/>
  <c r="R27" i="15"/>
  <c r="AA22" i="15"/>
  <c r="AA27" i="15" s="1"/>
  <c r="Z22" i="15"/>
  <c r="Y22" i="15"/>
  <c r="Y27" i="15" s="1"/>
  <c r="X22" i="15"/>
  <c r="X27" i="15" s="1"/>
  <c r="P27" i="15"/>
  <c r="O27" i="15"/>
  <c r="N27" i="15"/>
  <c r="M27" i="15"/>
  <c r="I27" i="15"/>
  <c r="H27" i="15"/>
  <c r="L20" i="15"/>
  <c r="K20" i="15" s="1"/>
  <c r="J20" i="15" s="1"/>
  <c r="G20" i="15"/>
  <c r="W19" i="15"/>
  <c r="V19" i="15" s="1"/>
  <c r="L19" i="15"/>
  <c r="K19" i="15" s="1"/>
  <c r="G19" i="15"/>
  <c r="W18" i="15"/>
  <c r="V18" i="15" s="1"/>
  <c r="L18" i="15"/>
  <c r="K18" i="15" s="1"/>
  <c r="G18" i="15"/>
  <c r="L17" i="15"/>
  <c r="K17" i="15" s="1"/>
  <c r="J17" i="15" s="1"/>
  <c r="G17" i="15"/>
  <c r="W16" i="15"/>
  <c r="V16" i="15" s="1"/>
  <c r="J16" i="15" s="1"/>
  <c r="G16" i="15"/>
  <c r="W15" i="15"/>
  <c r="V15" i="15" s="1"/>
  <c r="J15" i="15" s="1"/>
  <c r="G15" i="15"/>
  <c r="L14" i="15"/>
  <c r="K14" i="15" s="1"/>
  <c r="J14" i="15" s="1"/>
  <c r="G14" i="15"/>
  <c r="L13" i="15"/>
  <c r="K13" i="15" s="1"/>
  <c r="J13" i="15" s="1"/>
  <c r="W12" i="15"/>
  <c r="L12" i="15"/>
  <c r="K12" i="15" s="1"/>
  <c r="G12" i="15"/>
  <c r="L11" i="15"/>
  <c r="K11" i="15" s="1"/>
  <c r="J11" i="15" s="1"/>
  <c r="G11" i="15"/>
  <c r="L10" i="15"/>
  <c r="G10" i="15"/>
  <c r="J18" i="15" l="1"/>
  <c r="L27" i="15"/>
  <c r="G22" i="15"/>
  <c r="G27" i="15" s="1"/>
  <c r="K10" i="15"/>
  <c r="J10" i="15" s="1"/>
  <c r="V12" i="15"/>
  <c r="J12" i="15" s="1"/>
  <c r="W27" i="15"/>
  <c r="J19" i="15"/>
  <c r="K27" i="15"/>
  <c r="V22" i="15" l="1"/>
  <c r="V27" i="15" s="1"/>
  <c r="J27" i="15"/>
  <c r="AD32" i="14" l="1"/>
  <c r="AC32" i="14"/>
  <c r="AB32" i="14"/>
  <c r="AA32" i="14"/>
  <c r="T32" i="14"/>
  <c r="S32" i="14"/>
  <c r="R32" i="14"/>
  <c r="Q32" i="14"/>
  <c r="P32" i="14"/>
  <c r="F32" i="14"/>
  <c r="Z27" i="14"/>
  <c r="Z32" i="14" s="1"/>
  <c r="Y27" i="14"/>
  <c r="Y32" i="14" s="1"/>
  <c r="X27" i="14"/>
  <c r="X32" i="14" s="1"/>
  <c r="W27" i="14"/>
  <c r="W32" i="14" s="1"/>
  <c r="O27" i="14"/>
  <c r="O32" i="14" s="1"/>
  <c r="N27" i="14"/>
  <c r="N32" i="14" s="1"/>
  <c r="M27" i="14"/>
  <c r="M32" i="14" s="1"/>
  <c r="L27" i="14"/>
  <c r="L32" i="14" s="1"/>
  <c r="H27" i="14"/>
  <c r="H32" i="14" s="1"/>
  <c r="G27" i="14"/>
  <c r="G32" i="14" s="1"/>
  <c r="K25" i="14"/>
  <c r="J25" i="14" s="1"/>
  <c r="I25" i="14" s="1"/>
  <c r="V24" i="14"/>
  <c r="U24" i="14" s="1"/>
  <c r="K24" i="14"/>
  <c r="J24" i="14"/>
  <c r="V23" i="14"/>
  <c r="U23" i="14" s="1"/>
  <c r="K23" i="14"/>
  <c r="J23" i="14" s="1"/>
  <c r="V22" i="14"/>
  <c r="U22" i="14"/>
  <c r="K22" i="14"/>
  <c r="J22" i="14" s="1"/>
  <c r="V21" i="14"/>
  <c r="U21" i="14" s="1"/>
  <c r="K21" i="14"/>
  <c r="J21" i="14" s="1"/>
  <c r="I21" i="14" s="1"/>
  <c r="V20" i="14"/>
  <c r="U20" i="14" s="1"/>
  <c r="K20" i="14"/>
  <c r="J20" i="14" s="1"/>
  <c r="V19" i="14"/>
  <c r="U19" i="14" s="1"/>
  <c r="K19" i="14"/>
  <c r="J19" i="14" s="1"/>
  <c r="V18" i="14"/>
  <c r="U18" i="14" s="1"/>
  <c r="K18" i="14"/>
  <c r="J18" i="14" s="1"/>
  <c r="V17" i="14"/>
  <c r="U17" i="14" s="1"/>
  <c r="K17" i="14"/>
  <c r="J17" i="14" s="1"/>
  <c r="V16" i="14"/>
  <c r="U16" i="14" s="1"/>
  <c r="K16" i="14"/>
  <c r="J16" i="14"/>
  <c r="V15" i="14"/>
  <c r="U15" i="14" s="1"/>
  <c r="K15" i="14"/>
  <c r="J15" i="14" s="1"/>
  <c r="K14" i="14"/>
  <c r="J14" i="14"/>
  <c r="I14" i="14" s="1"/>
  <c r="V13" i="14"/>
  <c r="U13" i="14" s="1"/>
  <c r="K13" i="14"/>
  <c r="J13" i="14" s="1"/>
  <c r="V12" i="14"/>
  <c r="U12" i="14"/>
  <c r="K12" i="14"/>
  <c r="J12" i="14" s="1"/>
  <c r="V11" i="14"/>
  <c r="U11" i="14" s="1"/>
  <c r="K11" i="14"/>
  <c r="J11" i="14" s="1"/>
  <c r="I11" i="14" s="1"/>
  <c r="V10" i="14"/>
  <c r="U10" i="14" s="1"/>
  <c r="K10" i="14"/>
  <c r="J10" i="14" s="1"/>
  <c r="V9" i="14"/>
  <c r="K9" i="14"/>
  <c r="I18" i="14" l="1"/>
  <c r="V27" i="14"/>
  <c r="V32" i="14" s="1"/>
  <c r="I12" i="14"/>
  <c r="I17" i="14"/>
  <c r="I22" i="14"/>
  <c r="I10" i="14"/>
  <c r="I16" i="14"/>
  <c r="I20" i="14"/>
  <c r="I24" i="14"/>
  <c r="K27" i="14"/>
  <c r="I13" i="14"/>
  <c r="I15" i="14"/>
  <c r="I19" i="14"/>
  <c r="I23" i="14"/>
  <c r="K28" i="14"/>
  <c r="K32" i="14"/>
  <c r="V28" i="14"/>
  <c r="U9" i="14"/>
  <c r="U27" i="14" s="1"/>
  <c r="U32" i="14" s="1"/>
  <c r="J9" i="14"/>
  <c r="J27" i="14" l="1"/>
  <c r="J32" i="14" s="1"/>
  <c r="I9" i="14"/>
  <c r="I27" i="14" s="1"/>
  <c r="I32" i="14" s="1"/>
  <c r="AB31" i="13" l="1"/>
  <c r="AB32" i="13" s="1"/>
  <c r="AA31" i="13"/>
  <c r="AA32" i="13" s="1"/>
  <c r="R31" i="13"/>
  <c r="R32" i="13" s="1"/>
  <c r="P31" i="13"/>
  <c r="P32" i="13" s="1"/>
  <c r="AD30" i="13"/>
  <c r="AD32" i="13" s="1"/>
  <c r="T30" i="13"/>
  <c r="T32" i="13" s="1"/>
  <c r="AC29" i="13"/>
  <c r="AC32" i="13" s="1"/>
  <c r="S29" i="13"/>
  <c r="S32" i="13" s="1"/>
  <c r="Z27" i="13"/>
  <c r="Z32" i="13" s="1"/>
  <c r="Y27" i="13"/>
  <c r="Y32" i="13" s="1"/>
  <c r="X27" i="13"/>
  <c r="X32" i="13" s="1"/>
  <c r="W27" i="13"/>
  <c r="W32" i="13" s="1"/>
  <c r="Q27" i="13"/>
  <c r="Q32" i="13" s="1"/>
  <c r="O27" i="13"/>
  <c r="O32" i="13" s="1"/>
  <c r="N27" i="13"/>
  <c r="N32" i="13" s="1"/>
  <c r="M27" i="13"/>
  <c r="M32" i="13" s="1"/>
  <c r="L27" i="13"/>
  <c r="L32" i="13" s="1"/>
  <c r="G27" i="13"/>
  <c r="G32" i="13" s="1"/>
  <c r="V25" i="13"/>
  <c r="U25" i="13" s="1"/>
  <c r="V24" i="13"/>
  <c r="U24" i="13" s="1"/>
  <c r="I24" i="13" s="1"/>
  <c r="H24" i="13" s="1"/>
  <c r="F24" i="13"/>
  <c r="V23" i="13"/>
  <c r="U23" i="13"/>
  <c r="K23" i="13"/>
  <c r="J23" i="13" s="1"/>
  <c r="I23" i="13" s="1"/>
  <c r="H23" i="13" s="1"/>
  <c r="F23" i="13"/>
  <c r="K22" i="13"/>
  <c r="J22" i="13" s="1"/>
  <c r="I22" i="13" s="1"/>
  <c r="H22" i="13" s="1"/>
  <c r="F22" i="13"/>
  <c r="K21" i="13"/>
  <c r="J21" i="13" s="1"/>
  <c r="I21" i="13" s="1"/>
  <c r="H21" i="13" s="1"/>
  <c r="F21" i="13"/>
  <c r="K20" i="13"/>
  <c r="J20" i="13" s="1"/>
  <c r="I20" i="13" s="1"/>
  <c r="H20" i="13" s="1"/>
  <c r="F20" i="13"/>
  <c r="V19" i="13"/>
  <c r="U19" i="13"/>
  <c r="I19" i="13" s="1"/>
  <c r="H19" i="13" s="1"/>
  <c r="F19" i="13"/>
  <c r="K18" i="13"/>
  <c r="J18" i="13" s="1"/>
  <c r="I18" i="13" s="1"/>
  <c r="H18" i="13" s="1"/>
  <c r="F18" i="13"/>
  <c r="V17" i="13"/>
  <c r="U17" i="13" s="1"/>
  <c r="I17" i="13" s="1"/>
  <c r="H17" i="13" s="1"/>
  <c r="F17" i="13"/>
  <c r="V16" i="13"/>
  <c r="U16" i="13" s="1"/>
  <c r="I16" i="13" s="1"/>
  <c r="H16" i="13" s="1"/>
  <c r="F16" i="13"/>
  <c r="K15" i="13"/>
  <c r="J15" i="13" s="1"/>
  <c r="I15" i="13" s="1"/>
  <c r="H15" i="13" s="1"/>
  <c r="F15" i="13"/>
  <c r="K14" i="13"/>
  <c r="J14" i="13"/>
  <c r="I14" i="13" s="1"/>
  <c r="H14" i="13" s="1"/>
  <c r="F14" i="13"/>
  <c r="K13" i="13"/>
  <c r="J13" i="13" s="1"/>
  <c r="I13" i="13" s="1"/>
  <c r="H13" i="13" s="1"/>
  <c r="F13" i="13"/>
  <c r="K12" i="13"/>
  <c r="J12" i="13" s="1"/>
  <c r="I12" i="13" s="1"/>
  <c r="H12" i="13" s="1"/>
  <c r="F12" i="13"/>
  <c r="V11" i="13"/>
  <c r="K11" i="13"/>
  <c r="J11" i="13" s="1"/>
  <c r="F11" i="13"/>
  <c r="K10" i="13"/>
  <c r="J10" i="13" s="1"/>
  <c r="F10" i="13"/>
  <c r="V27" i="13" l="1"/>
  <c r="F27" i="13"/>
  <c r="F32" i="13" s="1"/>
  <c r="U11" i="13"/>
  <c r="U27" i="13" s="1"/>
  <c r="U32" i="13" s="1"/>
  <c r="I10" i="13"/>
  <c r="J27" i="13"/>
  <c r="J32" i="13" s="1"/>
  <c r="V32" i="13"/>
  <c r="V28" i="13"/>
  <c r="K27" i="13"/>
  <c r="I11" i="13" l="1"/>
  <c r="H11" i="13" s="1"/>
  <c r="I27" i="13"/>
  <c r="I32" i="13" s="1"/>
  <c r="H10" i="13"/>
  <c r="H27" i="13" s="1"/>
  <c r="H32" i="13" s="1"/>
  <c r="K28" i="13"/>
  <c r="K32" i="13"/>
  <c r="AB29" i="12" l="1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E29" i="12"/>
  <c r="M23" i="12"/>
  <c r="M29" i="12" s="1"/>
  <c r="L23" i="12"/>
  <c r="L29" i="12" s="1"/>
  <c r="K23" i="12"/>
  <c r="K29" i="12" s="1"/>
  <c r="J23" i="12"/>
  <c r="J29" i="12" s="1"/>
  <c r="F23" i="12"/>
  <c r="F29" i="12" s="1"/>
  <c r="E23" i="12"/>
  <c r="I21" i="12"/>
  <c r="H21" i="12" s="1"/>
  <c r="G21" i="12" s="1"/>
  <c r="D21" i="12"/>
  <c r="I20" i="12"/>
  <c r="H20" i="12" s="1"/>
  <c r="G20" i="12" s="1"/>
  <c r="D20" i="12"/>
  <c r="I19" i="12"/>
  <c r="H19" i="12" s="1"/>
  <c r="G19" i="12" s="1"/>
  <c r="D19" i="12"/>
  <c r="I18" i="12"/>
  <c r="H18" i="12" s="1"/>
  <c r="G18" i="12" s="1"/>
  <c r="D18" i="12"/>
  <c r="I17" i="12"/>
  <c r="H17" i="12" s="1"/>
  <c r="G17" i="12" s="1"/>
  <c r="D17" i="12"/>
  <c r="I16" i="12"/>
  <c r="H16" i="12" s="1"/>
  <c r="G16" i="12" s="1"/>
  <c r="D16" i="12"/>
  <c r="I15" i="12"/>
  <c r="H15" i="12" s="1"/>
  <c r="G15" i="12" s="1"/>
  <c r="D15" i="12"/>
  <c r="I14" i="12"/>
  <c r="H14" i="12" s="1"/>
  <c r="G14" i="12" s="1"/>
  <c r="D14" i="12"/>
  <c r="I13" i="12"/>
  <c r="H13" i="12" s="1"/>
  <c r="G13" i="12" s="1"/>
  <c r="D13" i="12"/>
  <c r="D23" i="12" s="1"/>
  <c r="D29" i="12" s="1"/>
  <c r="H12" i="12"/>
  <c r="G12" i="12" s="1"/>
  <c r="D12" i="12"/>
  <c r="I11" i="12"/>
  <c r="H11" i="12" s="1"/>
  <c r="G11" i="12" s="1"/>
  <c r="D11" i="12"/>
  <c r="I10" i="12"/>
  <c r="H10" i="12" s="1"/>
  <c r="D10" i="12"/>
  <c r="G10" i="12" l="1"/>
  <c r="G23" i="12" s="1"/>
  <c r="G29" i="12" s="1"/>
  <c r="H23" i="12"/>
  <c r="H29" i="12" s="1"/>
  <c r="I23" i="12"/>
  <c r="I24" i="12" l="1"/>
  <c r="I29" i="12"/>
  <c r="AB32" i="11" l="1"/>
  <c r="AA32" i="11"/>
  <c r="R32" i="11"/>
  <c r="Q32" i="11"/>
  <c r="P32" i="11"/>
  <c r="Z27" i="11"/>
  <c r="Z32" i="11" s="1"/>
  <c r="Y27" i="11"/>
  <c r="Y32" i="11" s="1"/>
  <c r="X27" i="11"/>
  <c r="X32" i="11" s="1"/>
  <c r="W27" i="11"/>
  <c r="W32" i="11" s="1"/>
  <c r="O27" i="11"/>
  <c r="O32" i="11" s="1"/>
  <c r="N27" i="11"/>
  <c r="N32" i="11" s="1"/>
  <c r="M27" i="11"/>
  <c r="M32" i="11" s="1"/>
  <c r="L27" i="11"/>
  <c r="L32" i="11" s="1"/>
  <c r="H27" i="11"/>
  <c r="H32" i="11" s="1"/>
  <c r="G27" i="11"/>
  <c r="G32" i="11" s="1"/>
  <c r="F27" i="11"/>
  <c r="F32" i="11" s="1"/>
  <c r="V26" i="11"/>
  <c r="U26" i="11"/>
  <c r="K26" i="11"/>
  <c r="J26" i="11" s="1"/>
  <c r="V25" i="11"/>
  <c r="U25" i="11" s="1"/>
  <c r="K25" i="11"/>
  <c r="J25" i="11" s="1"/>
  <c r="K24" i="11"/>
  <c r="J24" i="11" s="1"/>
  <c r="I24" i="11" s="1"/>
  <c r="V23" i="11"/>
  <c r="U23" i="11" s="1"/>
  <c r="I23" i="11" s="1"/>
  <c r="K22" i="11"/>
  <c r="J22" i="11" s="1"/>
  <c r="I22" i="11" s="1"/>
  <c r="V21" i="11"/>
  <c r="U21" i="11" s="1"/>
  <c r="I21" i="11" s="1"/>
  <c r="V20" i="11"/>
  <c r="U20" i="11" s="1"/>
  <c r="I20" i="11" s="1"/>
  <c r="V19" i="11"/>
  <c r="U19" i="11" s="1"/>
  <c r="I19" i="11" s="1"/>
  <c r="V18" i="11"/>
  <c r="U18" i="11"/>
  <c r="K18" i="11"/>
  <c r="J18" i="11" s="1"/>
  <c r="K17" i="11"/>
  <c r="J17" i="11" s="1"/>
  <c r="I17" i="11" s="1"/>
  <c r="V16" i="11"/>
  <c r="U16" i="11"/>
  <c r="I16" i="11" s="1"/>
  <c r="K15" i="11"/>
  <c r="J15" i="11" s="1"/>
  <c r="I15" i="11" s="1"/>
  <c r="K14" i="11"/>
  <c r="J14" i="11" s="1"/>
  <c r="I14" i="11" s="1"/>
  <c r="K13" i="11"/>
  <c r="J13" i="11" s="1"/>
  <c r="I13" i="11" s="1"/>
  <c r="V12" i="11"/>
  <c r="U12" i="11" s="1"/>
  <c r="I12" i="11" s="1"/>
  <c r="V11" i="11"/>
  <c r="U11" i="11" s="1"/>
  <c r="K11" i="11"/>
  <c r="J11" i="11" s="1"/>
  <c r="V10" i="11"/>
  <c r="K10" i="11"/>
  <c r="V27" i="11" l="1"/>
  <c r="K27" i="11"/>
  <c r="U10" i="11"/>
  <c r="U27" i="11" s="1"/>
  <c r="U32" i="11" s="1"/>
  <c r="I18" i="11"/>
  <c r="I26" i="11"/>
  <c r="V28" i="11"/>
  <c r="V32" i="11"/>
  <c r="I11" i="11"/>
  <c r="I25" i="11"/>
  <c r="K28" i="11"/>
  <c r="K32" i="11"/>
  <c r="J10" i="11"/>
  <c r="J27" i="11" l="1"/>
  <c r="J32" i="11" s="1"/>
  <c r="I10" i="11"/>
  <c r="I27" i="11" s="1"/>
  <c r="I32" i="11" s="1"/>
  <c r="AC34" i="10" l="1"/>
  <c r="AB34" i="10"/>
  <c r="Y34" i="10"/>
  <c r="S34" i="10"/>
  <c r="R34" i="10"/>
  <c r="AA29" i="10"/>
  <c r="AA34" i="10" s="1"/>
  <c r="Z29" i="10"/>
  <c r="Z34" i="10" s="1"/>
  <c r="Y29" i="10"/>
  <c r="P29" i="10"/>
  <c r="P34" i="10" s="1"/>
  <c r="O29" i="10"/>
  <c r="O34" i="10" s="1"/>
  <c r="N29" i="10"/>
  <c r="N34" i="10" s="1"/>
  <c r="M29" i="10"/>
  <c r="M34" i="10" s="1"/>
  <c r="I29" i="10"/>
  <c r="I34" i="10" s="1"/>
  <c r="H29" i="10"/>
  <c r="H34" i="10" s="1"/>
  <c r="W27" i="10"/>
  <c r="V27" i="10"/>
  <c r="J27" i="10" s="1"/>
  <c r="G27" i="10" s="1"/>
  <c r="W26" i="10"/>
  <c r="V26" i="10" s="1"/>
  <c r="L26" i="10"/>
  <c r="K26" i="10" s="1"/>
  <c r="W25" i="10"/>
  <c r="V25" i="10" s="1"/>
  <c r="J25" i="10" s="1"/>
  <c r="G25" i="10" s="1"/>
  <c r="L24" i="10"/>
  <c r="K24" i="10"/>
  <c r="J24" i="10" s="1"/>
  <c r="G24" i="10" s="1"/>
  <c r="L23" i="10"/>
  <c r="K23" i="10" s="1"/>
  <c r="J23" i="10" s="1"/>
  <c r="G23" i="10" s="1"/>
  <c r="W22" i="10"/>
  <c r="V22" i="10" s="1"/>
  <c r="J22" i="10" s="1"/>
  <c r="G22" i="10" s="1"/>
  <c r="W21" i="10"/>
  <c r="V21" i="10" s="1"/>
  <c r="J21" i="10" s="1"/>
  <c r="G21" i="10" s="1"/>
  <c r="W20" i="10"/>
  <c r="V20" i="10"/>
  <c r="L20" i="10"/>
  <c r="K20" i="10" s="1"/>
  <c r="W19" i="10"/>
  <c r="V19" i="10" s="1"/>
  <c r="J19" i="10" s="1"/>
  <c r="G19" i="10" s="1"/>
  <c r="W18" i="10"/>
  <c r="V18" i="10" s="1"/>
  <c r="L18" i="10"/>
  <c r="K18" i="10"/>
  <c r="W17" i="10"/>
  <c r="V17" i="10" s="1"/>
  <c r="L17" i="10"/>
  <c r="K17" i="10" s="1"/>
  <c r="W16" i="10"/>
  <c r="V16" i="10" s="1"/>
  <c r="L16" i="10"/>
  <c r="K16" i="10"/>
  <c r="W15" i="10"/>
  <c r="V15" i="10" s="1"/>
  <c r="L15" i="10"/>
  <c r="K15" i="10" s="1"/>
  <c r="W14" i="10"/>
  <c r="V14" i="10" s="1"/>
  <c r="L14" i="10"/>
  <c r="K14" i="10"/>
  <c r="L13" i="10"/>
  <c r="K13" i="10" s="1"/>
  <c r="J13" i="10" s="1"/>
  <c r="G13" i="10" s="1"/>
  <c r="W12" i="10"/>
  <c r="V12" i="10" s="1"/>
  <c r="L12" i="10"/>
  <c r="K12" i="10" s="1"/>
  <c r="W11" i="10"/>
  <c r="V11" i="10"/>
  <c r="L11" i="10"/>
  <c r="K11" i="10" s="1"/>
  <c r="X10" i="10"/>
  <c r="X29" i="10" s="1"/>
  <c r="X34" i="10" s="1"/>
  <c r="L10" i="10"/>
  <c r="W1" i="10"/>
  <c r="V1" i="10" s="1"/>
  <c r="L1" i="10"/>
  <c r="K1" i="10" s="1"/>
  <c r="J12" i="10" l="1"/>
  <c r="G12" i="10" s="1"/>
  <c r="J11" i="10"/>
  <c r="G11" i="10" s="1"/>
  <c r="J20" i="10"/>
  <c r="G20" i="10" s="1"/>
  <c r="L29" i="10"/>
  <c r="L30" i="10" s="1"/>
  <c r="W10" i="10"/>
  <c r="J14" i="10"/>
  <c r="G14" i="10" s="1"/>
  <c r="J16" i="10"/>
  <c r="G16" i="10" s="1"/>
  <c r="J26" i="10"/>
  <c r="G26" i="10" s="1"/>
  <c r="W29" i="10"/>
  <c r="W34" i="10" s="1"/>
  <c r="J15" i="10"/>
  <c r="G15" i="10" s="1"/>
  <c r="J17" i="10"/>
  <c r="G17" i="10" s="1"/>
  <c r="J18" i="10"/>
  <c r="G18" i="10" s="1"/>
  <c r="J1" i="10"/>
  <c r="K10" i="10"/>
  <c r="V10" i="10"/>
  <c r="V29" i="10" s="1"/>
  <c r="V34" i="10" s="1"/>
  <c r="L34" i="10" l="1"/>
  <c r="W30" i="10"/>
  <c r="K29" i="10"/>
  <c r="K34" i="10" s="1"/>
  <c r="J10" i="10"/>
  <c r="J29" i="10" l="1"/>
  <c r="J34" i="10" s="1"/>
  <c r="G10" i="10"/>
  <c r="G29" i="10" s="1"/>
  <c r="AB32" i="9" l="1"/>
  <c r="AA32" i="9"/>
  <c r="X32" i="9"/>
  <c r="R32" i="9"/>
  <c r="Q32" i="9"/>
  <c r="P32" i="9"/>
  <c r="Z27" i="9"/>
  <c r="Z32" i="9" s="1"/>
  <c r="Y27" i="9"/>
  <c r="Y32" i="9" s="1"/>
  <c r="X27" i="9"/>
  <c r="W27" i="9"/>
  <c r="W32" i="9" s="1"/>
  <c r="O27" i="9"/>
  <c r="O32" i="9" s="1"/>
  <c r="N27" i="9"/>
  <c r="N32" i="9" s="1"/>
  <c r="M27" i="9"/>
  <c r="M32" i="9" s="1"/>
  <c r="L27" i="9"/>
  <c r="L32" i="9" s="1"/>
  <c r="H27" i="9"/>
  <c r="H32" i="9" s="1"/>
  <c r="G27" i="9"/>
  <c r="G32" i="9" s="1"/>
  <c r="F27" i="9"/>
  <c r="F32" i="9" s="1"/>
  <c r="V26" i="9"/>
  <c r="U26" i="9"/>
  <c r="I26" i="9" s="1"/>
  <c r="V25" i="9"/>
  <c r="U25" i="9" s="1"/>
  <c r="I25" i="9" s="1"/>
  <c r="V24" i="9"/>
  <c r="U24" i="9" s="1"/>
  <c r="I24" i="9" s="1"/>
  <c r="V23" i="9"/>
  <c r="U23" i="9" s="1"/>
  <c r="I23" i="9" s="1"/>
  <c r="V22" i="9"/>
  <c r="U22" i="9" s="1"/>
  <c r="K22" i="9"/>
  <c r="J22" i="9" s="1"/>
  <c r="V21" i="9"/>
  <c r="U21" i="9" s="1"/>
  <c r="K21" i="9"/>
  <c r="J21" i="9" s="1"/>
  <c r="V20" i="9"/>
  <c r="U20" i="9" s="1"/>
  <c r="K20" i="9"/>
  <c r="J20" i="9" s="1"/>
  <c r="V19" i="9"/>
  <c r="U19" i="9" s="1"/>
  <c r="K19" i="9"/>
  <c r="J19" i="9" s="1"/>
  <c r="I19" i="9" s="1"/>
  <c r="V18" i="9"/>
  <c r="U18" i="9" s="1"/>
  <c r="K18" i="9"/>
  <c r="J18" i="9"/>
  <c r="V17" i="9"/>
  <c r="U17" i="9" s="1"/>
  <c r="I17" i="9" s="1"/>
  <c r="K16" i="9"/>
  <c r="J16" i="9" s="1"/>
  <c r="I16" i="9" s="1"/>
  <c r="K15" i="9"/>
  <c r="J15" i="9" s="1"/>
  <c r="I15" i="9" s="1"/>
  <c r="K14" i="9"/>
  <c r="J14" i="9" s="1"/>
  <c r="I14" i="9" s="1"/>
  <c r="V13" i="9"/>
  <c r="U13" i="9" s="1"/>
  <c r="I13" i="9" s="1"/>
  <c r="V12" i="9"/>
  <c r="U12" i="9" s="1"/>
  <c r="K12" i="9"/>
  <c r="J12" i="9" s="1"/>
  <c r="V11" i="9"/>
  <c r="U11" i="9" s="1"/>
  <c r="K11" i="9"/>
  <c r="J11" i="9" s="1"/>
  <c r="K10" i="9"/>
  <c r="J10" i="9" s="1"/>
  <c r="I12" i="9" l="1"/>
  <c r="I20" i="9"/>
  <c r="I18" i="9"/>
  <c r="U27" i="9"/>
  <c r="U32" i="9" s="1"/>
  <c r="I22" i="9"/>
  <c r="K27" i="9"/>
  <c r="K28" i="9" s="1"/>
  <c r="I21" i="9"/>
  <c r="I11" i="9"/>
  <c r="J27" i="9"/>
  <c r="J32" i="9" s="1"/>
  <c r="I10" i="9"/>
  <c r="V27" i="9"/>
  <c r="K32" i="9" l="1"/>
  <c r="I27" i="9"/>
  <c r="I32" i="9" s="1"/>
  <c r="V28" i="9"/>
  <c r="V32" i="9"/>
  <c r="AC34" i="8" l="1"/>
  <c r="AB34" i="8"/>
  <c r="S34" i="8"/>
  <c r="R34" i="8"/>
  <c r="Q34" i="8"/>
  <c r="AA29" i="8"/>
  <c r="AA34" i="8" s="1"/>
  <c r="Z29" i="8"/>
  <c r="Z34" i="8" s="1"/>
  <c r="Y29" i="8"/>
  <c r="Y34" i="8" s="1"/>
  <c r="X29" i="8"/>
  <c r="X34" i="8" s="1"/>
  <c r="P29" i="8"/>
  <c r="P34" i="8" s="1"/>
  <c r="O29" i="8"/>
  <c r="O34" i="8" s="1"/>
  <c r="N29" i="8"/>
  <c r="N34" i="8" s="1"/>
  <c r="M29" i="8"/>
  <c r="M34" i="8" s="1"/>
  <c r="I29" i="8"/>
  <c r="I34" i="8" s="1"/>
  <c r="H29" i="8"/>
  <c r="H34" i="8" s="1"/>
  <c r="G29" i="8"/>
  <c r="G34" i="8" s="1"/>
  <c r="W28" i="8"/>
  <c r="V28" i="8"/>
  <c r="J28" i="8" s="1"/>
  <c r="W27" i="8"/>
  <c r="V27" i="8" s="1"/>
  <c r="J27" i="8" s="1"/>
  <c r="L26" i="8"/>
  <c r="K26" i="8" s="1"/>
  <c r="J26" i="8" s="1"/>
  <c r="W25" i="8"/>
  <c r="V25" i="8" s="1"/>
  <c r="J25" i="8" s="1"/>
  <c r="W24" i="8"/>
  <c r="V24" i="8" s="1"/>
  <c r="J24" i="8" s="1"/>
  <c r="W23" i="8"/>
  <c r="V23" i="8" s="1"/>
  <c r="J23" i="8" s="1"/>
  <c r="W22" i="8"/>
  <c r="V22" i="8" s="1"/>
  <c r="J22" i="8" s="1"/>
  <c r="L21" i="8"/>
  <c r="K21" i="8" s="1"/>
  <c r="J21" i="8" s="1"/>
  <c r="W20" i="8"/>
  <c r="V20" i="8" s="1"/>
  <c r="J20" i="8" s="1"/>
  <c r="L19" i="8"/>
  <c r="K19" i="8" s="1"/>
  <c r="J19" i="8" s="1"/>
  <c r="L18" i="8"/>
  <c r="K18" i="8"/>
  <c r="J18" i="8" s="1"/>
  <c r="L17" i="8"/>
  <c r="K17" i="8" s="1"/>
  <c r="J17" i="8" s="1"/>
  <c r="W16" i="8"/>
  <c r="V16" i="8" s="1"/>
  <c r="L15" i="8"/>
  <c r="K15" i="8"/>
  <c r="J15" i="8" s="1"/>
  <c r="L14" i="8"/>
  <c r="K14" i="8" s="1"/>
  <c r="J14" i="8" s="1"/>
  <c r="L13" i="8"/>
  <c r="K13" i="8"/>
  <c r="J13" i="8" s="1"/>
  <c r="W12" i="8"/>
  <c r="V12" i="8" s="1"/>
  <c r="L12" i="8"/>
  <c r="K12" i="8" s="1"/>
  <c r="W11" i="8"/>
  <c r="V11" i="8"/>
  <c r="L11" i="8"/>
  <c r="K11" i="8" s="1"/>
  <c r="J11" i="8" s="1"/>
  <c r="L10" i="8"/>
  <c r="L29" i="8" l="1"/>
  <c r="W29" i="8"/>
  <c r="V29" i="8"/>
  <c r="V34" i="8" s="1"/>
  <c r="J12" i="8"/>
  <c r="L30" i="8"/>
  <c r="L34" i="8"/>
  <c r="W30" i="8"/>
  <c r="W34" i="8"/>
  <c r="K10" i="8"/>
  <c r="J10" i="8" l="1"/>
  <c r="J29" i="8" s="1"/>
  <c r="J34" i="8" s="1"/>
  <c r="K29" i="8"/>
  <c r="K34" i="8" s="1"/>
  <c r="AD34" i="7" l="1"/>
  <c r="AC34" i="7"/>
  <c r="AB34" i="7"/>
  <c r="AA34" i="7"/>
  <c r="R34" i="7"/>
  <c r="Q34" i="7"/>
  <c r="P34" i="7"/>
  <c r="F34" i="7"/>
  <c r="Z29" i="7"/>
  <c r="Z34" i="7" s="1"/>
  <c r="Y29" i="7"/>
  <c r="Y34" i="7" s="1"/>
  <c r="X29" i="7"/>
  <c r="X34" i="7" s="1"/>
  <c r="W29" i="7"/>
  <c r="W34" i="7" s="1"/>
  <c r="T29" i="7"/>
  <c r="T34" i="7" s="1"/>
  <c r="S29" i="7"/>
  <c r="S34" i="7" s="1"/>
  <c r="O29" i="7"/>
  <c r="O34" i="7" s="1"/>
  <c r="N29" i="7"/>
  <c r="N34" i="7" s="1"/>
  <c r="M29" i="7"/>
  <c r="M34" i="7" s="1"/>
  <c r="L29" i="7"/>
  <c r="L34" i="7" s="1"/>
  <c r="H29" i="7"/>
  <c r="H34" i="7" s="1"/>
  <c r="G29" i="7"/>
  <c r="G34" i="7" s="1"/>
  <c r="V28" i="7"/>
  <c r="U28" i="7" s="1"/>
  <c r="I28" i="7" s="1"/>
  <c r="V27" i="7"/>
  <c r="U27" i="7" s="1"/>
  <c r="K27" i="7"/>
  <c r="J27" i="7"/>
  <c r="V26" i="7"/>
  <c r="U26" i="7" s="1"/>
  <c r="I26" i="7" s="1"/>
  <c r="V25" i="7"/>
  <c r="U25" i="7" s="1"/>
  <c r="K25" i="7"/>
  <c r="J25" i="7"/>
  <c r="V24" i="7"/>
  <c r="U24" i="7" s="1"/>
  <c r="K24" i="7"/>
  <c r="J24" i="7" s="1"/>
  <c r="K23" i="7"/>
  <c r="J23" i="7"/>
  <c r="I23" i="7" s="1"/>
  <c r="V22" i="7"/>
  <c r="U22" i="7" s="1"/>
  <c r="I22" i="7" s="1"/>
  <c r="V21" i="7"/>
  <c r="U21" i="7" s="1"/>
  <c r="I21" i="7" s="1"/>
  <c r="V20" i="7"/>
  <c r="U20" i="7" s="1"/>
  <c r="I20" i="7" s="1"/>
  <c r="V19" i="7"/>
  <c r="U19" i="7" s="1"/>
  <c r="I19" i="7" s="1"/>
  <c r="K18" i="7"/>
  <c r="J18" i="7" s="1"/>
  <c r="I18" i="7" s="1"/>
  <c r="V17" i="7"/>
  <c r="U17" i="7" s="1"/>
  <c r="I17" i="7" s="1"/>
  <c r="K16" i="7"/>
  <c r="J16" i="7" s="1"/>
  <c r="I16" i="7" s="1"/>
  <c r="K15" i="7"/>
  <c r="J15" i="7" s="1"/>
  <c r="I15" i="7" s="1"/>
  <c r="K14" i="7"/>
  <c r="J14" i="7" s="1"/>
  <c r="I14" i="7" s="1"/>
  <c r="V13" i="7"/>
  <c r="U13" i="7" s="1"/>
  <c r="I13" i="7" s="1"/>
  <c r="V12" i="7"/>
  <c r="U12" i="7" s="1"/>
  <c r="K12" i="7"/>
  <c r="J12" i="7" s="1"/>
  <c r="V11" i="7"/>
  <c r="U11" i="7" s="1"/>
  <c r="K11" i="7"/>
  <c r="J11" i="7" s="1"/>
  <c r="V10" i="7"/>
  <c r="U10" i="7" s="1"/>
  <c r="K10" i="7"/>
  <c r="I11" i="7" l="1"/>
  <c r="I25" i="7"/>
  <c r="K29" i="7"/>
  <c r="K30" i="7" s="1"/>
  <c r="I27" i="7"/>
  <c r="I12" i="7"/>
  <c r="U29" i="7"/>
  <c r="U34" i="7" s="1"/>
  <c r="I24" i="7"/>
  <c r="J10" i="7"/>
  <c r="V29" i="7"/>
  <c r="K34" i="7" l="1"/>
  <c r="J29" i="7"/>
  <c r="J34" i="7" s="1"/>
  <c r="I10" i="7"/>
  <c r="I29" i="7" s="1"/>
  <c r="I34" i="7" s="1"/>
  <c r="V34" i="7"/>
  <c r="V30" i="7"/>
  <c r="AB31" i="6" l="1"/>
  <c r="AB32" i="6" s="1"/>
  <c r="AA31" i="6"/>
  <c r="AA32" i="6" s="1"/>
  <c r="R31" i="6"/>
  <c r="R32" i="6" s="1"/>
  <c r="P31" i="6"/>
  <c r="P32" i="6" s="1"/>
  <c r="AD30" i="6"/>
  <c r="AD32" i="6" s="1"/>
  <c r="T30" i="6"/>
  <c r="T32" i="6" s="1"/>
  <c r="AC29" i="6"/>
  <c r="AC32" i="6" s="1"/>
  <c r="S29" i="6"/>
  <c r="S32" i="6" s="1"/>
  <c r="Z27" i="6"/>
  <c r="Z32" i="6" s="1"/>
  <c r="Y27" i="6"/>
  <c r="Y32" i="6" s="1"/>
  <c r="X27" i="6"/>
  <c r="X32" i="6" s="1"/>
  <c r="W27" i="6"/>
  <c r="W32" i="6" s="1"/>
  <c r="Q27" i="6"/>
  <c r="Q32" i="6" s="1"/>
  <c r="O27" i="6"/>
  <c r="O32" i="6" s="1"/>
  <c r="N27" i="6"/>
  <c r="N32" i="6" s="1"/>
  <c r="M27" i="6"/>
  <c r="M32" i="6" s="1"/>
  <c r="L27" i="6"/>
  <c r="L32" i="6" s="1"/>
  <c r="G27" i="6"/>
  <c r="G32" i="6" s="1"/>
  <c r="V25" i="6"/>
  <c r="U25" i="6" s="1"/>
  <c r="I25" i="6" s="1"/>
  <c r="K24" i="6"/>
  <c r="J24" i="6" s="1"/>
  <c r="I24" i="6" s="1"/>
  <c r="V23" i="6"/>
  <c r="U23" i="6" s="1"/>
  <c r="I23" i="6" s="1"/>
  <c r="K22" i="6"/>
  <c r="J22" i="6" s="1"/>
  <c r="I22" i="6" s="1"/>
  <c r="V21" i="6"/>
  <c r="U21" i="6" s="1"/>
  <c r="I21" i="6" s="1"/>
  <c r="V20" i="6"/>
  <c r="U20" i="6" s="1"/>
  <c r="I20" i="6" s="1"/>
  <c r="V19" i="6"/>
  <c r="U19" i="6" s="1"/>
  <c r="I19" i="6" s="1"/>
  <c r="K18" i="6"/>
  <c r="J18" i="6"/>
  <c r="I18" i="6" s="1"/>
  <c r="K17" i="6"/>
  <c r="J17" i="6" s="1"/>
  <c r="I17" i="6" s="1"/>
  <c r="K16" i="6"/>
  <c r="J16" i="6"/>
  <c r="I16" i="6" s="1"/>
  <c r="V15" i="6"/>
  <c r="U15" i="6" s="1"/>
  <c r="K15" i="6"/>
  <c r="J15" i="6" s="1"/>
  <c r="V14" i="6"/>
  <c r="U14" i="6" s="1"/>
  <c r="K14" i="6"/>
  <c r="J14" i="6"/>
  <c r="V13" i="6"/>
  <c r="U13" i="6" s="1"/>
  <c r="I13" i="6" s="1"/>
  <c r="V12" i="6"/>
  <c r="U12" i="6"/>
  <c r="K12" i="6"/>
  <c r="J12" i="6" s="1"/>
  <c r="I12" i="6" s="1"/>
  <c r="V11" i="6"/>
  <c r="U11" i="6" s="1"/>
  <c r="K11" i="6"/>
  <c r="J11" i="6" s="1"/>
  <c r="I11" i="6" s="1"/>
  <c r="K10" i="6"/>
  <c r="K27" i="6" s="1"/>
  <c r="I14" i="6" l="1"/>
  <c r="J10" i="6"/>
  <c r="I10" i="6" s="1"/>
  <c r="F10" i="6" s="1"/>
  <c r="F13" i="6"/>
  <c r="H13" i="6"/>
  <c r="H19" i="6"/>
  <c r="F19" i="6"/>
  <c r="H22" i="6"/>
  <c r="F22" i="6"/>
  <c r="K28" i="6"/>
  <c r="K32" i="6"/>
  <c r="H14" i="6"/>
  <c r="F14" i="6"/>
  <c r="I15" i="6"/>
  <c r="I27" i="6" s="1"/>
  <c r="I32" i="6" s="1"/>
  <c r="H17" i="6"/>
  <c r="F17" i="6"/>
  <c r="F20" i="6"/>
  <c r="H20" i="6"/>
  <c r="F25" i="6"/>
  <c r="H25" i="6"/>
  <c r="H11" i="6"/>
  <c r="F11" i="6"/>
  <c r="H18" i="6"/>
  <c r="F18" i="6"/>
  <c r="H23" i="6"/>
  <c r="F23" i="6"/>
  <c r="U27" i="6"/>
  <c r="U32" i="6" s="1"/>
  <c r="H16" i="6"/>
  <c r="F16" i="6"/>
  <c r="F21" i="6"/>
  <c r="H21" i="6"/>
  <c r="H24" i="6"/>
  <c r="F24" i="6"/>
  <c r="H12" i="6"/>
  <c r="F12" i="6"/>
  <c r="J27" i="6"/>
  <c r="J32" i="6" s="1"/>
  <c r="V27" i="6"/>
  <c r="H10" i="6" l="1"/>
  <c r="V32" i="6"/>
  <c r="V28" i="6"/>
  <c r="F15" i="6"/>
  <c r="F27" i="6" s="1"/>
  <c r="F32" i="6" s="1"/>
  <c r="H15" i="6"/>
  <c r="H27" i="6"/>
  <c r="H32" i="6" s="1"/>
  <c r="AD33" i="5" l="1"/>
  <c r="AC33" i="5"/>
  <c r="AB33" i="5"/>
  <c r="AA33" i="5"/>
  <c r="R33" i="5"/>
  <c r="Q33" i="5"/>
  <c r="P33" i="5"/>
  <c r="Z28" i="5"/>
  <c r="Z33" i="5" s="1"/>
  <c r="Y28" i="5"/>
  <c r="Y33" i="5" s="1"/>
  <c r="X28" i="5"/>
  <c r="X33" i="5" s="1"/>
  <c r="W28" i="5"/>
  <c r="W33" i="5" s="1"/>
  <c r="T28" i="5"/>
  <c r="T33" i="5" s="1"/>
  <c r="S28" i="5"/>
  <c r="S33" i="5" s="1"/>
  <c r="O28" i="5"/>
  <c r="O33" i="5" s="1"/>
  <c r="N28" i="5"/>
  <c r="N33" i="5" s="1"/>
  <c r="M28" i="5"/>
  <c r="M33" i="5" s="1"/>
  <c r="L28" i="5"/>
  <c r="L33" i="5" s="1"/>
  <c r="H28" i="5"/>
  <c r="H33" i="5" s="1"/>
  <c r="G28" i="5"/>
  <c r="G33" i="5" s="1"/>
  <c r="F28" i="5"/>
  <c r="F33" i="5" s="1"/>
  <c r="V27" i="5"/>
  <c r="U27" i="5" s="1"/>
  <c r="K27" i="5"/>
  <c r="J27" i="5"/>
  <c r="V26" i="5"/>
  <c r="U26" i="5" s="1"/>
  <c r="K26" i="5"/>
  <c r="J26" i="5" s="1"/>
  <c r="V25" i="5"/>
  <c r="U25" i="5"/>
  <c r="K25" i="5"/>
  <c r="J25" i="5" s="1"/>
  <c r="V24" i="5"/>
  <c r="U24" i="5" s="1"/>
  <c r="K24" i="5"/>
  <c r="J24" i="5" s="1"/>
  <c r="V23" i="5"/>
  <c r="U23" i="5" s="1"/>
  <c r="K23" i="5"/>
  <c r="J23" i="5"/>
  <c r="V22" i="5"/>
  <c r="U22" i="5" s="1"/>
  <c r="K22" i="5"/>
  <c r="J22" i="5" s="1"/>
  <c r="V21" i="5"/>
  <c r="U21" i="5"/>
  <c r="K21" i="5"/>
  <c r="J21" i="5" s="1"/>
  <c r="V20" i="5"/>
  <c r="U20" i="5" s="1"/>
  <c r="K20" i="5"/>
  <c r="J20" i="5" s="1"/>
  <c r="V19" i="5"/>
  <c r="U19" i="5" s="1"/>
  <c r="K19" i="5"/>
  <c r="J19" i="5"/>
  <c r="V18" i="5"/>
  <c r="U18" i="5" s="1"/>
  <c r="J18" i="5"/>
  <c r="V17" i="5"/>
  <c r="U17" i="5" s="1"/>
  <c r="V16" i="5"/>
  <c r="U16" i="5" s="1"/>
  <c r="K16" i="5"/>
  <c r="J16" i="5" s="1"/>
  <c r="V15" i="5"/>
  <c r="U15" i="5"/>
  <c r="K15" i="5"/>
  <c r="J15" i="5" s="1"/>
  <c r="I15" i="5" s="1"/>
  <c r="V14" i="5"/>
  <c r="U14" i="5" s="1"/>
  <c r="K14" i="5"/>
  <c r="J14" i="5" s="1"/>
  <c r="V13" i="5"/>
  <c r="U13" i="5" s="1"/>
  <c r="K13" i="5"/>
  <c r="J13" i="5" s="1"/>
  <c r="V12" i="5"/>
  <c r="U12" i="5" s="1"/>
  <c r="K12" i="5"/>
  <c r="J12" i="5" s="1"/>
  <c r="V11" i="5"/>
  <c r="U11" i="5" s="1"/>
  <c r="K11" i="5"/>
  <c r="J11" i="5" s="1"/>
  <c r="V10" i="5"/>
  <c r="K10" i="5"/>
  <c r="J10" i="5" s="1"/>
  <c r="I19" i="5" l="1"/>
  <c r="I23" i="5"/>
  <c r="I27" i="5"/>
  <c r="I11" i="5"/>
  <c r="I14" i="5"/>
  <c r="I13" i="5"/>
  <c r="V28" i="5"/>
  <c r="I21" i="5"/>
  <c r="I25" i="5"/>
  <c r="I12" i="5"/>
  <c r="I16" i="5"/>
  <c r="I20" i="5"/>
  <c r="I24" i="5"/>
  <c r="J28" i="5"/>
  <c r="J33" i="5" s="1"/>
  <c r="V33" i="5"/>
  <c r="V29" i="5"/>
  <c r="I18" i="5"/>
  <c r="I22" i="5"/>
  <c r="I26" i="5"/>
  <c r="U10" i="5"/>
  <c r="U28" i="5" s="1"/>
  <c r="U33" i="5" s="1"/>
  <c r="K28" i="5"/>
  <c r="K29" i="5" l="1"/>
  <c r="K33" i="5"/>
  <c r="I10" i="5"/>
  <c r="I28" i="5" s="1"/>
  <c r="I33" i="5" s="1"/>
  <c r="AD39" i="4" l="1"/>
  <c r="AC39" i="4"/>
  <c r="AB39" i="4"/>
  <c r="AA39" i="4"/>
  <c r="T39" i="4"/>
  <c r="S39" i="4"/>
  <c r="R39" i="4"/>
  <c r="Q39" i="4"/>
  <c r="P39" i="4"/>
  <c r="Z34" i="4"/>
  <c r="Z39" i="4" s="1"/>
  <c r="Y34" i="4"/>
  <c r="Y39" i="4" s="1"/>
  <c r="X34" i="4"/>
  <c r="X39" i="4" s="1"/>
  <c r="W34" i="4"/>
  <c r="W39" i="4" s="1"/>
  <c r="O34" i="4"/>
  <c r="O39" i="4" s="1"/>
  <c r="N34" i="4"/>
  <c r="N39" i="4" s="1"/>
  <c r="M34" i="4"/>
  <c r="M39" i="4" s="1"/>
  <c r="L34" i="4"/>
  <c r="L39" i="4" s="1"/>
  <c r="H34" i="4"/>
  <c r="H39" i="4" s="1"/>
  <c r="G34" i="4"/>
  <c r="G39" i="4" s="1"/>
  <c r="V32" i="4"/>
  <c r="U32" i="4" s="1"/>
  <c r="I32" i="4" s="1"/>
  <c r="F32" i="4" s="1"/>
  <c r="V31" i="4"/>
  <c r="U31" i="4" s="1"/>
  <c r="I31" i="4" s="1"/>
  <c r="F31" i="4" s="1"/>
  <c r="V30" i="4"/>
  <c r="U30" i="4" s="1"/>
  <c r="K30" i="4"/>
  <c r="J30" i="4" s="1"/>
  <c r="I30" i="4" s="1"/>
  <c r="F30" i="4" s="1"/>
  <c r="V29" i="4"/>
  <c r="U29" i="4" s="1"/>
  <c r="I29" i="4" s="1"/>
  <c r="F29" i="4" s="1"/>
  <c r="V28" i="4"/>
  <c r="U28" i="4" s="1"/>
  <c r="K28" i="4"/>
  <c r="J28" i="4" s="1"/>
  <c r="V27" i="4"/>
  <c r="U27" i="4" s="1"/>
  <c r="K27" i="4"/>
  <c r="J27" i="4" s="1"/>
  <c r="V26" i="4"/>
  <c r="U26" i="4" s="1"/>
  <c r="I26" i="4" s="1"/>
  <c r="F26" i="4" s="1"/>
  <c r="V25" i="4"/>
  <c r="U25" i="4" s="1"/>
  <c r="I25" i="4" s="1"/>
  <c r="F25" i="4" s="1"/>
  <c r="V24" i="4"/>
  <c r="U24" i="4" s="1"/>
  <c r="K24" i="4"/>
  <c r="J24" i="4" s="1"/>
  <c r="V23" i="4"/>
  <c r="U23" i="4" s="1"/>
  <c r="I23" i="4" s="1"/>
  <c r="F23" i="4" s="1"/>
  <c r="V22" i="4"/>
  <c r="U22" i="4" s="1"/>
  <c r="K22" i="4"/>
  <c r="J22" i="4" s="1"/>
  <c r="V21" i="4"/>
  <c r="U21" i="4" s="1"/>
  <c r="K21" i="4"/>
  <c r="J21" i="4" s="1"/>
  <c r="V20" i="4"/>
  <c r="U20" i="4" s="1"/>
  <c r="K20" i="4"/>
  <c r="J20" i="4" s="1"/>
  <c r="V19" i="4"/>
  <c r="U19" i="4" s="1"/>
  <c r="I19" i="4" s="1"/>
  <c r="F19" i="4" s="1"/>
  <c r="V18" i="4"/>
  <c r="U18" i="4" s="1"/>
  <c r="K18" i="4"/>
  <c r="J18" i="4" s="1"/>
  <c r="V17" i="4"/>
  <c r="U17" i="4" s="1"/>
  <c r="K17" i="4"/>
  <c r="J17" i="4" s="1"/>
  <c r="V16" i="4"/>
  <c r="U16" i="4" s="1"/>
  <c r="K16" i="4"/>
  <c r="J16" i="4"/>
  <c r="V15" i="4"/>
  <c r="U15" i="4" s="1"/>
  <c r="K15" i="4"/>
  <c r="J15" i="4" s="1"/>
  <c r="V14" i="4"/>
  <c r="U14" i="4"/>
  <c r="K14" i="4"/>
  <c r="J14" i="4" s="1"/>
  <c r="V13" i="4"/>
  <c r="U13" i="4" s="1"/>
  <c r="K13" i="4"/>
  <c r="J13" i="4" s="1"/>
  <c r="V12" i="4"/>
  <c r="U12" i="4" s="1"/>
  <c r="K12" i="4"/>
  <c r="J12" i="4"/>
  <c r="V11" i="4"/>
  <c r="U11" i="4" s="1"/>
  <c r="K11" i="4"/>
  <c r="J11" i="4" s="1"/>
  <c r="V10" i="4"/>
  <c r="U10" i="4"/>
  <c r="K10" i="4"/>
  <c r="J10" i="4" s="1"/>
  <c r="I12" i="4" l="1"/>
  <c r="I16" i="4"/>
  <c r="I22" i="4"/>
  <c r="F22" i="4" s="1"/>
  <c r="I14" i="4"/>
  <c r="I21" i="4"/>
  <c r="F21" i="4" s="1"/>
  <c r="V34" i="4"/>
  <c r="V35" i="4" s="1"/>
  <c r="K34" i="4"/>
  <c r="K35" i="4" s="1"/>
  <c r="I20" i="4"/>
  <c r="F20" i="4" s="1"/>
  <c r="U34" i="4"/>
  <c r="U39" i="4" s="1"/>
  <c r="I13" i="4"/>
  <c r="I17" i="4"/>
  <c r="I24" i="4"/>
  <c r="F24" i="4" s="1"/>
  <c r="I27" i="4"/>
  <c r="F27" i="4" s="1"/>
  <c r="J34" i="4"/>
  <c r="J39" i="4" s="1"/>
  <c r="I11" i="4"/>
  <c r="I15" i="4"/>
  <c r="I18" i="4"/>
  <c r="F18" i="4" s="1"/>
  <c r="I28" i="4"/>
  <c r="F28" i="4" s="1"/>
  <c r="I10" i="4"/>
  <c r="F34" i="4" l="1"/>
  <c r="V39" i="4"/>
  <c r="K39" i="4"/>
  <c r="I34" i="4"/>
  <c r="I39" i="4" s="1"/>
  <c r="AC42" i="3"/>
  <c r="AB42" i="3"/>
  <c r="S42" i="3"/>
  <c r="R42" i="3"/>
  <c r="Q42" i="3"/>
  <c r="AA37" i="3"/>
  <c r="AA42" i="3" s="1"/>
  <c r="Z37" i="3"/>
  <c r="Z42" i="3" s="1"/>
  <c r="Y37" i="3"/>
  <c r="Y42" i="3" s="1"/>
  <c r="X37" i="3"/>
  <c r="X42" i="3" s="1"/>
  <c r="P37" i="3"/>
  <c r="P42" i="3" s="1"/>
  <c r="O37" i="3"/>
  <c r="O42" i="3" s="1"/>
  <c r="N37" i="3"/>
  <c r="N42" i="3" s="1"/>
  <c r="M37" i="3"/>
  <c r="M42" i="3" s="1"/>
  <c r="I37" i="3"/>
  <c r="I42" i="3" s="1"/>
  <c r="H37" i="3"/>
  <c r="H42" i="3" s="1"/>
  <c r="W35" i="3"/>
  <c r="V35" i="3"/>
  <c r="J35" i="3" s="1"/>
  <c r="W34" i="3"/>
  <c r="V34" i="3" s="1"/>
  <c r="J34" i="3" s="1"/>
  <c r="W33" i="3"/>
  <c r="V33" i="3" s="1"/>
  <c r="J33" i="3" s="1"/>
  <c r="W32" i="3"/>
  <c r="V32" i="3" s="1"/>
  <c r="L32" i="3"/>
  <c r="K32" i="3" s="1"/>
  <c r="W31" i="3"/>
  <c r="V31" i="3" s="1"/>
  <c r="J31" i="3" s="1"/>
  <c r="W30" i="3"/>
  <c r="V30" i="3" s="1"/>
  <c r="J30" i="3" s="1"/>
  <c r="L29" i="3"/>
  <c r="K29" i="3" s="1"/>
  <c r="J29" i="3" s="1"/>
  <c r="L28" i="3"/>
  <c r="K28" i="3" s="1"/>
  <c r="J28" i="3" s="1"/>
  <c r="W27" i="3"/>
  <c r="V27" i="3"/>
  <c r="L27" i="3"/>
  <c r="K27" i="3" s="1"/>
  <c r="W26" i="3"/>
  <c r="V26" i="3" s="1"/>
  <c r="J26" i="3" s="1"/>
  <c r="W25" i="3"/>
  <c r="V25" i="3" s="1"/>
  <c r="L25" i="3"/>
  <c r="K25" i="3" s="1"/>
  <c r="W24" i="3"/>
  <c r="V24" i="3" s="1"/>
  <c r="J24" i="3" s="1"/>
  <c r="W23" i="3"/>
  <c r="V23" i="3"/>
  <c r="J23" i="3" s="1"/>
  <c r="W22" i="3"/>
  <c r="V22" i="3" s="1"/>
  <c r="J22" i="3" s="1"/>
  <c r="L21" i="3"/>
  <c r="K21" i="3" s="1"/>
  <c r="J21" i="3" s="1"/>
  <c r="L20" i="3"/>
  <c r="K20" i="3" s="1"/>
  <c r="J20" i="3" s="1"/>
  <c r="W19" i="3"/>
  <c r="V19" i="3" s="1"/>
  <c r="J19" i="3" s="1"/>
  <c r="L18" i="3"/>
  <c r="K18" i="3" s="1"/>
  <c r="J18" i="3" s="1"/>
  <c r="L17" i="3"/>
  <c r="K17" i="3"/>
  <c r="J17" i="3" s="1"/>
  <c r="W16" i="3"/>
  <c r="V16" i="3" s="1"/>
  <c r="L16" i="3"/>
  <c r="K16" i="3" s="1"/>
  <c r="L15" i="3"/>
  <c r="K15" i="3"/>
  <c r="J15" i="3" s="1"/>
  <c r="W14" i="3"/>
  <c r="V14" i="3" s="1"/>
  <c r="L14" i="3"/>
  <c r="K14" i="3" s="1"/>
  <c r="W13" i="3"/>
  <c r="V13" i="3"/>
  <c r="L13" i="3"/>
  <c r="K13" i="3" s="1"/>
  <c r="J13" i="3" s="1"/>
  <c r="W12" i="3"/>
  <c r="V12" i="3" s="1"/>
  <c r="L12" i="3"/>
  <c r="K12" i="3" s="1"/>
  <c r="W11" i="3"/>
  <c r="V11" i="3" s="1"/>
  <c r="L11" i="3"/>
  <c r="K11" i="3" s="1"/>
  <c r="W10" i="3"/>
  <c r="W37" i="3" s="1"/>
  <c r="L10" i="3"/>
  <c r="G10" i="3"/>
  <c r="G37" i="3" s="1"/>
  <c r="G42" i="3" s="1"/>
  <c r="J12" i="3" l="1"/>
  <c r="J11" i="3"/>
  <c r="J25" i="3"/>
  <c r="J27" i="3"/>
  <c r="L37" i="3"/>
  <c r="L38" i="3" s="1"/>
  <c r="J14" i="3"/>
  <c r="J16" i="3"/>
  <c r="W38" i="3"/>
  <c r="W42" i="3"/>
  <c r="J32" i="3"/>
  <c r="V10" i="3"/>
  <c r="V37" i="3" s="1"/>
  <c r="V42" i="3" s="1"/>
  <c r="K10" i="3"/>
  <c r="L42" i="3" l="1"/>
  <c r="J10" i="3"/>
  <c r="J37" i="3" s="1"/>
  <c r="J42" i="3" s="1"/>
  <c r="K37" i="3"/>
  <c r="K42" i="3" s="1"/>
  <c r="AB38" i="2" l="1"/>
  <c r="AA38" i="2"/>
  <c r="R38" i="2"/>
  <c r="Q38" i="2"/>
  <c r="P38" i="2"/>
  <c r="Z33" i="2"/>
  <c r="Z38" i="2" s="1"/>
  <c r="Y33" i="2"/>
  <c r="Y38" i="2" s="1"/>
  <c r="X33" i="2"/>
  <c r="X38" i="2" s="1"/>
  <c r="W33" i="2"/>
  <c r="W38" i="2" s="1"/>
  <c r="T33" i="2"/>
  <c r="S33" i="2"/>
  <c r="O33" i="2"/>
  <c r="O38" i="2" s="1"/>
  <c r="N33" i="2"/>
  <c r="N38" i="2" s="1"/>
  <c r="M33" i="2"/>
  <c r="M38" i="2" s="1"/>
  <c r="L33" i="2"/>
  <c r="L38" i="2" s="1"/>
  <c r="H33" i="2"/>
  <c r="H38" i="2" s="1"/>
  <c r="G33" i="2"/>
  <c r="G38" i="2" s="1"/>
  <c r="F33" i="2"/>
  <c r="F38" i="2" s="1"/>
  <c r="V32" i="2"/>
  <c r="U32" i="2" s="1"/>
  <c r="K32" i="2"/>
  <c r="J32" i="2"/>
  <c r="V31" i="2"/>
  <c r="U31" i="2" s="1"/>
  <c r="K31" i="2"/>
  <c r="J31" i="2" s="1"/>
  <c r="V30" i="2"/>
  <c r="U30" i="2"/>
  <c r="K30" i="2"/>
  <c r="J30" i="2" s="1"/>
  <c r="I30" i="2" s="1"/>
  <c r="V29" i="2"/>
  <c r="U29" i="2" s="1"/>
  <c r="K29" i="2"/>
  <c r="J29" i="2" s="1"/>
  <c r="V28" i="2"/>
  <c r="U28" i="2" s="1"/>
  <c r="K28" i="2"/>
  <c r="J28" i="2" s="1"/>
  <c r="V27" i="2"/>
  <c r="U27" i="2" s="1"/>
  <c r="K27" i="2"/>
  <c r="J27" i="2" s="1"/>
  <c r="V26" i="2"/>
  <c r="U26" i="2" s="1"/>
  <c r="K26" i="2"/>
  <c r="J26" i="2" s="1"/>
  <c r="V25" i="2"/>
  <c r="U25" i="2" s="1"/>
  <c r="K25" i="2"/>
  <c r="J25" i="2" s="1"/>
  <c r="I25" i="2" s="1"/>
  <c r="V24" i="2"/>
  <c r="U24" i="2" s="1"/>
  <c r="K24" i="2"/>
  <c r="J24" i="2" s="1"/>
  <c r="V23" i="2"/>
  <c r="U23" i="2" s="1"/>
  <c r="K23" i="2"/>
  <c r="J23" i="2" s="1"/>
  <c r="V22" i="2"/>
  <c r="U22" i="2" s="1"/>
  <c r="K22" i="2"/>
  <c r="J22" i="2" s="1"/>
  <c r="V21" i="2"/>
  <c r="U21" i="2" s="1"/>
  <c r="K21" i="2"/>
  <c r="J21" i="2" s="1"/>
  <c r="I21" i="2" s="1"/>
  <c r="V20" i="2"/>
  <c r="U20" i="2" s="1"/>
  <c r="K20" i="2"/>
  <c r="J20" i="2" s="1"/>
  <c r="V19" i="2"/>
  <c r="U19" i="2" s="1"/>
  <c r="I19" i="2" s="1"/>
  <c r="V18" i="2"/>
  <c r="U18" i="2"/>
  <c r="K18" i="2"/>
  <c r="J18" i="2"/>
  <c r="I18" i="2" s="1"/>
  <c r="V17" i="2"/>
  <c r="U17" i="2" s="1"/>
  <c r="K17" i="2"/>
  <c r="J17" i="2" s="1"/>
  <c r="V16" i="2"/>
  <c r="U16" i="2"/>
  <c r="K16" i="2"/>
  <c r="J16" i="2"/>
  <c r="V15" i="2"/>
  <c r="U15" i="2" s="1"/>
  <c r="K15" i="2"/>
  <c r="J15" i="2" s="1"/>
  <c r="V14" i="2"/>
  <c r="U14" i="2"/>
  <c r="K14" i="2"/>
  <c r="J14" i="2"/>
  <c r="I14" i="2" s="1"/>
  <c r="V13" i="2"/>
  <c r="U13" i="2" s="1"/>
  <c r="K13" i="2"/>
  <c r="J13" i="2" s="1"/>
  <c r="V12" i="2"/>
  <c r="U12" i="2"/>
  <c r="K12" i="2"/>
  <c r="J12" i="2"/>
  <c r="V11" i="2"/>
  <c r="U11" i="2" s="1"/>
  <c r="K11" i="2"/>
  <c r="J11" i="2" s="1"/>
  <c r="V10" i="2"/>
  <c r="U10" i="2"/>
  <c r="K10" i="2"/>
  <c r="J10" i="2"/>
  <c r="I22" i="2" l="1"/>
  <c r="I26" i="2"/>
  <c r="I29" i="2"/>
  <c r="K33" i="2"/>
  <c r="K34" i="2" s="1"/>
  <c r="I20" i="2"/>
  <c r="I24" i="2"/>
  <c r="I28" i="2"/>
  <c r="I32" i="2"/>
  <c r="I12" i="2"/>
  <c r="I16" i="2"/>
  <c r="V33" i="2"/>
  <c r="V38" i="2" s="1"/>
  <c r="I23" i="2"/>
  <c r="I27" i="2"/>
  <c r="I31" i="2"/>
  <c r="J33" i="2"/>
  <c r="J38" i="2" s="1"/>
  <c r="I11" i="2"/>
  <c r="I15" i="2"/>
  <c r="U33" i="2"/>
  <c r="U38" i="2" s="1"/>
  <c r="I13" i="2"/>
  <c r="I17" i="2"/>
  <c r="V34" i="2"/>
  <c r="I10" i="2"/>
  <c r="K38" i="2" l="1"/>
  <c r="I33" i="2"/>
  <c r="I38" i="2" s="1"/>
  <c r="AC38" i="1"/>
  <c r="AB38" i="1"/>
  <c r="S38" i="1"/>
  <c r="R38" i="1"/>
  <c r="Q38" i="1"/>
  <c r="AA33" i="1"/>
  <c r="AA38" i="1" s="1"/>
  <c r="Z33" i="1"/>
  <c r="Z38" i="1" s="1"/>
  <c r="Y33" i="1"/>
  <c r="Y38" i="1" s="1"/>
  <c r="X33" i="1"/>
  <c r="X38" i="1" s="1"/>
  <c r="P33" i="1"/>
  <c r="P38" i="1" s="1"/>
  <c r="O33" i="1"/>
  <c r="O38" i="1" s="1"/>
  <c r="N33" i="1"/>
  <c r="N38" i="1" s="1"/>
  <c r="M33" i="1"/>
  <c r="M38" i="1" s="1"/>
  <c r="I33" i="1"/>
  <c r="I38" i="1" s="1"/>
  <c r="H33" i="1"/>
  <c r="H38" i="1" s="1"/>
  <c r="G33" i="1"/>
  <c r="G38" i="1" s="1"/>
  <c r="W31" i="1"/>
  <c r="V31" i="1" s="1"/>
  <c r="J31" i="1" s="1"/>
  <c r="K31" i="1"/>
  <c r="W30" i="1"/>
  <c r="V30" i="1" s="1"/>
  <c r="L30" i="1"/>
  <c r="K30" i="1" s="1"/>
  <c r="L29" i="1"/>
  <c r="K29" i="1" s="1"/>
  <c r="J29" i="1" s="1"/>
  <c r="W28" i="1"/>
  <c r="V28" i="1" s="1"/>
  <c r="J28" i="1" s="1"/>
  <c r="W27" i="1"/>
  <c r="V27" i="1" s="1"/>
  <c r="J27" i="1" s="1"/>
  <c r="W26" i="1"/>
  <c r="V26" i="1"/>
  <c r="J26" i="1" s="1"/>
  <c r="W25" i="1"/>
  <c r="V25" i="1" s="1"/>
  <c r="J25" i="1" s="1"/>
  <c r="L24" i="1"/>
  <c r="K24" i="1" s="1"/>
  <c r="J24" i="1" s="1"/>
  <c r="W23" i="1"/>
  <c r="V23" i="1" s="1"/>
  <c r="J23" i="1" s="1"/>
  <c r="W22" i="1"/>
  <c r="V22" i="1" s="1"/>
  <c r="J22" i="1" s="1"/>
  <c r="L21" i="1"/>
  <c r="K21" i="1" s="1"/>
  <c r="J21" i="1" s="1"/>
  <c r="L20" i="1"/>
  <c r="K20" i="1" s="1"/>
  <c r="J20" i="1" s="1"/>
  <c r="L19" i="1"/>
  <c r="K19" i="1" s="1"/>
  <c r="J19" i="1" s="1"/>
  <c r="W18" i="1"/>
  <c r="V18" i="1" s="1"/>
  <c r="J18" i="1" s="1"/>
  <c r="L17" i="1"/>
  <c r="K17" i="1" s="1"/>
  <c r="J17" i="1" s="1"/>
  <c r="W16" i="1"/>
  <c r="V16" i="1" s="1"/>
  <c r="L16" i="1"/>
  <c r="K16" i="1" s="1"/>
  <c r="L15" i="1"/>
  <c r="K15" i="1" s="1"/>
  <c r="J15" i="1" s="1"/>
  <c r="W14" i="1"/>
  <c r="V14" i="1" s="1"/>
  <c r="L14" i="1"/>
  <c r="K14" i="1"/>
  <c r="W13" i="1"/>
  <c r="V13" i="1" s="1"/>
  <c r="L13" i="1"/>
  <c r="K13" i="1" s="1"/>
  <c r="L12" i="1"/>
  <c r="K12" i="1"/>
  <c r="J12" i="1" s="1"/>
  <c r="W11" i="1"/>
  <c r="V11" i="1" s="1"/>
  <c r="L11" i="1"/>
  <c r="K11" i="1" s="1"/>
  <c r="W10" i="1"/>
  <c r="V10" i="1"/>
  <c r="L10" i="1"/>
  <c r="K10" i="1" s="1"/>
  <c r="J10" i="1" s="1"/>
  <c r="W9" i="1"/>
  <c r="L9" i="1"/>
  <c r="J11" i="1" l="1"/>
  <c r="J13" i="1"/>
  <c r="J16" i="1"/>
  <c r="L33" i="1"/>
  <c r="L38" i="1" s="1"/>
  <c r="J14" i="1"/>
  <c r="J30" i="1"/>
  <c r="W33" i="1"/>
  <c r="W34" i="1" s="1"/>
  <c r="V9" i="1"/>
  <c r="V33" i="1" s="1"/>
  <c r="V38" i="1" s="1"/>
  <c r="K9" i="1"/>
  <c r="L34" i="1" l="1"/>
  <c r="W38" i="1"/>
  <c r="K33" i="1"/>
  <c r="K38" i="1" s="1"/>
  <c r="J9" i="1"/>
  <c r="J33" i="1" s="1"/>
  <c r="J38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E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ДИФ
</t>
        </r>
      </text>
    </comment>
    <comment ref="AE31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  <comment ref="U33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AD27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AD16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U15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5.xml><?xml version="1.0" encoding="utf-8"?>
<comments xmlns="http://schemas.openxmlformats.org/spreadsheetml/2006/main">
  <authors>
    <author>Пользователь Windows</author>
  </authors>
  <commentList>
    <comment ref="T24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6.xml><?xml version="1.0" encoding="utf-8"?>
<comments xmlns="http://schemas.openxmlformats.org/spreadsheetml/2006/main">
  <authors>
    <author>Пользователь Windows</author>
  </authors>
  <commentList>
    <comment ref="AE15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comments7.xml><?xml version="1.0" encoding="utf-8"?>
<comments xmlns="http://schemas.openxmlformats.org/spreadsheetml/2006/main">
  <authors>
    <author>Пользователь Windows</author>
  </authors>
  <commentList>
    <comment ref="AE15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  <comment ref="AE16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ДИФ</t>
        </r>
      </text>
    </comment>
  </commentList>
</comments>
</file>

<file path=xl/sharedStrings.xml><?xml version="1.0" encoding="utf-8"?>
<sst xmlns="http://schemas.openxmlformats.org/spreadsheetml/2006/main" count="4557" uniqueCount="728">
  <si>
    <t>Робочий навчальний план на 2018 - 2019 н. р.</t>
  </si>
  <si>
    <t>2 КУРС</t>
  </si>
  <si>
    <t>№ з/п</t>
  </si>
  <si>
    <t>Назви навчальних  дисциплін</t>
  </si>
  <si>
    <t>Кредити: нац./ ЕCTS</t>
  </si>
  <si>
    <t>кількість годин за навчальним планом</t>
  </si>
  <si>
    <t>фактично виділено кредитів на поточний навчальний рік</t>
  </si>
  <si>
    <t>фактично виділено годин на поточний навчальний рік</t>
  </si>
  <si>
    <t>3 семестр       ( 13 т +3 нп)</t>
  </si>
  <si>
    <t>4 семестр        (15 т +6 нп)</t>
  </si>
  <si>
    <t>Спеціальність</t>
  </si>
  <si>
    <t>ЦК, яка читає</t>
  </si>
  <si>
    <t>всього годин</t>
  </si>
  <si>
    <t>з них аудиторних</t>
  </si>
  <si>
    <t xml:space="preserve">самостійна робота, год. </t>
  </si>
  <si>
    <t>курсові роботи, проекти (КР, КП)</t>
  </si>
  <si>
    <t>курсові проекти (КП)</t>
  </si>
  <si>
    <t>розрахункові роботи, одиниць</t>
  </si>
  <si>
    <t>форми контролю</t>
  </si>
  <si>
    <t>у тому числі</t>
  </si>
  <si>
    <t>екзамен, одиниць</t>
  </si>
  <si>
    <t xml:space="preserve">залік, одиниць </t>
  </si>
  <si>
    <t xml:space="preserve">лекції, год. </t>
  </si>
  <si>
    <t xml:space="preserve">лабораторні, год. </t>
  </si>
  <si>
    <t>практичні, год.</t>
  </si>
  <si>
    <t>1.1.1</t>
  </si>
  <si>
    <t>Українська мова</t>
  </si>
  <si>
    <t>4дпа</t>
  </si>
  <si>
    <t>1,2,3</t>
  </si>
  <si>
    <t>2, 6 / 4,7</t>
  </si>
  <si>
    <t>З</t>
  </si>
  <si>
    <t>ДПА</t>
  </si>
  <si>
    <t>1.1.2</t>
  </si>
  <si>
    <t>Українська література</t>
  </si>
  <si>
    <t>1.2,3,4</t>
  </si>
  <si>
    <t>3, 9 / 7</t>
  </si>
  <si>
    <t>1.1.3</t>
  </si>
  <si>
    <t>** Іноземна мова</t>
  </si>
  <si>
    <t>1,2,3,4</t>
  </si>
  <si>
    <t xml:space="preserve">   3 / 5,3</t>
  </si>
  <si>
    <t>1.1.7.</t>
  </si>
  <si>
    <t>Людина і світ</t>
  </si>
  <si>
    <t>0,6/1,1</t>
  </si>
  <si>
    <t>1.1.9</t>
  </si>
  <si>
    <t>Математика</t>
  </si>
  <si>
    <t>5,2/9,3</t>
  </si>
  <si>
    <t>1.1.10</t>
  </si>
  <si>
    <t>Фізика</t>
  </si>
  <si>
    <t>3,3/6</t>
  </si>
  <si>
    <t>1.1.17</t>
  </si>
  <si>
    <t>**Інформатика</t>
  </si>
  <si>
    <t>1,9/3,3</t>
  </si>
  <si>
    <t>1.1.18</t>
  </si>
  <si>
    <t xml:space="preserve">**Фізична культура </t>
  </si>
  <si>
    <t>3/5,3</t>
  </si>
  <si>
    <t>1.2.01</t>
  </si>
  <si>
    <t>**Історія України</t>
  </si>
  <si>
    <t>1/1,8</t>
  </si>
  <si>
    <t>Е</t>
  </si>
  <si>
    <t>1.2.04</t>
  </si>
  <si>
    <t>Соціологія</t>
  </si>
  <si>
    <t>1,5/2,7</t>
  </si>
  <si>
    <t>Дз</t>
  </si>
  <si>
    <t>1.2.05</t>
  </si>
  <si>
    <t>*Економічна теорія</t>
  </si>
  <si>
    <t>1,5/1,8</t>
  </si>
  <si>
    <t>1.2.03</t>
  </si>
  <si>
    <t>Основи філософських знань</t>
  </si>
  <si>
    <t>1,5/1,9</t>
  </si>
  <si>
    <t>1.3.02</t>
  </si>
  <si>
    <t>Інженерна графіка</t>
  </si>
  <si>
    <t>1.3.03</t>
  </si>
  <si>
    <t>Теоретичні основи електротехніки</t>
  </si>
  <si>
    <t>3/5,4</t>
  </si>
  <si>
    <t>1.3.05</t>
  </si>
  <si>
    <t>Електротехнічні вимірювання</t>
  </si>
  <si>
    <t>1.3.08</t>
  </si>
  <si>
    <t>Інформатика та комп'ютерна техніка</t>
  </si>
  <si>
    <t>1,5/2,8</t>
  </si>
  <si>
    <t>1.4.02</t>
  </si>
  <si>
    <t>Промислова електроніка</t>
  </si>
  <si>
    <t>1.4.10</t>
  </si>
  <si>
    <t>Мікропроцесорна техніка і автоматика</t>
  </si>
  <si>
    <t>3.1.07</t>
  </si>
  <si>
    <t>Енергетичні установки</t>
  </si>
  <si>
    <t>2,5/4,5</t>
  </si>
  <si>
    <t>3.1.09</t>
  </si>
  <si>
    <t>Електричні машини</t>
  </si>
  <si>
    <t>3.1.10</t>
  </si>
  <si>
    <t>Комп'ютерна графіка</t>
  </si>
  <si>
    <t>1.4.2.1</t>
  </si>
  <si>
    <t>Навчальна  практика</t>
  </si>
  <si>
    <t>8/14,4</t>
  </si>
  <si>
    <t>3.1.15</t>
  </si>
  <si>
    <t xml:space="preserve">Навчальна практика  </t>
  </si>
  <si>
    <t>Загальна кількість</t>
  </si>
  <si>
    <t xml:space="preserve">Кількість годин на тиждень </t>
  </si>
  <si>
    <t>Кількість екзаменів</t>
  </si>
  <si>
    <t>1(3)</t>
  </si>
  <si>
    <t>Кількість заліків</t>
  </si>
  <si>
    <t>13(4)</t>
  </si>
  <si>
    <t>10(6)</t>
  </si>
  <si>
    <t>Кількість курсових робіт (проектів)</t>
  </si>
  <si>
    <t>Разом</t>
  </si>
  <si>
    <t>ІІ КУРС</t>
  </si>
  <si>
    <t xml:space="preserve">Кількість кредитівECTS </t>
  </si>
  <si>
    <t>Кількість годин</t>
  </si>
  <si>
    <t>IІІ семестр          навчальних тижнів</t>
  </si>
  <si>
    <t>ІV семестр          навчальних тижнів</t>
  </si>
  <si>
    <t xml:space="preserve">   Кафедра, яка читає</t>
  </si>
  <si>
    <t>за навчальним планом</t>
  </si>
  <si>
    <t>фактично виділено</t>
  </si>
  <si>
    <t>прочитано в минулому році</t>
  </si>
  <si>
    <t>всього</t>
  </si>
  <si>
    <t>самостійна робота</t>
  </si>
  <si>
    <t>курсові роботи, проекти</t>
  </si>
  <si>
    <t>розрахункові роботи</t>
  </si>
  <si>
    <t>курсов.роботи, проекти</t>
  </si>
  <si>
    <t>екзамен</t>
  </si>
  <si>
    <t>залік</t>
  </si>
  <si>
    <t>в тому числі</t>
  </si>
  <si>
    <t>лекції</t>
  </si>
  <si>
    <t>лабораторні</t>
  </si>
  <si>
    <t>практичні</t>
  </si>
  <si>
    <t>ІІІ КУРС</t>
  </si>
  <si>
    <t>V семестр          навчальних тижнів</t>
  </si>
  <si>
    <t>VI семестр          навчальних тижнів</t>
  </si>
  <si>
    <t>ІV  КУРС</t>
  </si>
  <si>
    <t>VIІ семестр          навчальних тижнів</t>
  </si>
  <si>
    <t>VІIІ семестр          навчальних тижнів</t>
  </si>
  <si>
    <t>"____"  _______________   20___ року</t>
  </si>
  <si>
    <t xml:space="preserve">Голова ВЦК </t>
  </si>
  <si>
    <t xml:space="preserve">   (підпис)</t>
  </si>
  <si>
    <t xml:space="preserve">       (прізвище та ініціали)</t>
  </si>
  <si>
    <t>Завідувач відділення</t>
  </si>
  <si>
    <t>3 сем</t>
  </si>
  <si>
    <t>13 т +3 нп +1 с</t>
  </si>
  <si>
    <t>4 сем</t>
  </si>
  <si>
    <t>15 т +2 дпа + 1 с+6 нп</t>
  </si>
  <si>
    <t>21,22 КІ</t>
  </si>
  <si>
    <t>3 семестр        (12,5 т +3 нп)</t>
  </si>
  <si>
    <t>4 семестр        (15  т +6 н п)</t>
  </si>
  <si>
    <t>1.2.1</t>
  </si>
  <si>
    <t>1.2.5</t>
  </si>
  <si>
    <t>21 АТ</t>
  </si>
  <si>
    <t>1.3.2</t>
  </si>
  <si>
    <t xml:space="preserve"> Фізика</t>
  </si>
  <si>
    <t>2/3,6</t>
  </si>
  <si>
    <t>2.3.02</t>
  </si>
  <si>
    <t>Основи стандартизації та метрології</t>
  </si>
  <si>
    <t>1.3.6</t>
  </si>
  <si>
    <t>Комп’ютерна логіка</t>
  </si>
  <si>
    <t>1.4.2</t>
  </si>
  <si>
    <t>Комп’ютерна електроніка</t>
  </si>
  <si>
    <t>1.4.9</t>
  </si>
  <si>
    <t>Периферійні пристрої</t>
  </si>
  <si>
    <t>дочитується</t>
  </si>
  <si>
    <t>2.4.3</t>
  </si>
  <si>
    <t>Системне програмне забезпечення</t>
  </si>
  <si>
    <t>2.4.8</t>
  </si>
  <si>
    <t>Мікро контролери та мікропроцесорна техніка</t>
  </si>
  <si>
    <t>2.4.10</t>
  </si>
  <si>
    <t>Основи проектування комп’ютерних систем</t>
  </si>
  <si>
    <t>1,5/3,6</t>
  </si>
  <si>
    <t>2.4.12</t>
  </si>
  <si>
    <t xml:space="preserve">Навчальна практика  електро-радіомонтажна  </t>
  </si>
  <si>
    <t>2.4.13</t>
  </si>
  <si>
    <t>Навчальна  практика для отримання робочої професії</t>
  </si>
  <si>
    <t>Навчальна електро-радіомонтажна  практика</t>
  </si>
  <si>
    <t>1.4.2.2</t>
  </si>
  <si>
    <t>1 (3)</t>
  </si>
  <si>
    <t>11(9)</t>
  </si>
  <si>
    <t>12 (11)</t>
  </si>
  <si>
    <t>13 т+1 с + 3 нп</t>
  </si>
  <si>
    <t>16 т +2 дпа+6 нп</t>
  </si>
  <si>
    <t>21МД</t>
  </si>
  <si>
    <t>3 семестр        (13  т +3 нп)</t>
  </si>
  <si>
    <t>4 семестр        (15  т +6 нп)</t>
  </si>
  <si>
    <t>1.1.7</t>
  </si>
  <si>
    <t>34</t>
  </si>
  <si>
    <t>1/1,5</t>
  </si>
  <si>
    <t>Етика ділового спілкування</t>
  </si>
  <si>
    <t>Розміщення продуктивних сил і регіональна економіка</t>
  </si>
  <si>
    <t>1.3.04</t>
  </si>
  <si>
    <t>Статистика</t>
  </si>
  <si>
    <t>1.4.06</t>
  </si>
  <si>
    <t>Трудове право</t>
  </si>
  <si>
    <t>1.4.07</t>
  </si>
  <si>
    <t>Маркетинг</t>
  </si>
  <si>
    <t>1.4.09</t>
  </si>
  <si>
    <t>Діловодство</t>
  </si>
  <si>
    <t>**Технологія галузі</t>
  </si>
  <si>
    <t>Навчальна практика з діловодства</t>
  </si>
  <si>
    <t>Навчальна практика з інформатики та комп'ютерної техніки</t>
  </si>
  <si>
    <t>1.4.2.3</t>
  </si>
  <si>
    <t>Навчальна практика з маркетингу</t>
  </si>
  <si>
    <t>1.4.2.4</t>
  </si>
  <si>
    <t>Навчальна  практика з організації виробництва</t>
  </si>
  <si>
    <t>2.4.1.02</t>
  </si>
  <si>
    <t>Комерційне право</t>
  </si>
  <si>
    <t xml:space="preserve">Комп'ютерні мережі і телекомунікації </t>
  </si>
  <si>
    <t>2.4.1 06</t>
  </si>
  <si>
    <t>Реклама і рекламна діяльність</t>
  </si>
  <si>
    <t>2.14</t>
  </si>
  <si>
    <t>Навчальна практика  з організації виробництва</t>
  </si>
  <si>
    <t>6,5/11,7</t>
  </si>
  <si>
    <t>13(10)</t>
  </si>
  <si>
    <t>14(4)</t>
  </si>
  <si>
    <t>15(11)</t>
  </si>
  <si>
    <t>13т +1 с +3 нп</t>
  </si>
  <si>
    <t>15 т+2 дпа +6 нп+1К</t>
  </si>
  <si>
    <t>Робочий навчальний план на 2018 - 2019н. р.</t>
  </si>
  <si>
    <t>21,22 АТ</t>
  </si>
  <si>
    <t>Кредити ЕCTS</t>
  </si>
  <si>
    <t>3 семестр        (13 т + 3 нп)</t>
  </si>
  <si>
    <t>4 семестр       (15 т +  5 нп)</t>
  </si>
  <si>
    <t>1.3.03.</t>
  </si>
  <si>
    <t>Креслення</t>
  </si>
  <si>
    <t>Взаємозамінність, стандартизація та технічні вимірювання I</t>
  </si>
  <si>
    <t>1.3.06</t>
  </si>
  <si>
    <t>Електротехніка і електроніка</t>
  </si>
  <si>
    <t>1.3.07</t>
  </si>
  <si>
    <t xml:space="preserve">Обчислювальна техніка </t>
  </si>
  <si>
    <t>1.4.05</t>
  </si>
  <si>
    <t>Технологія конструкційних матеріалів I</t>
  </si>
  <si>
    <t>Використанн експлуатаційних матеріалів та економія паливно-енеретичних ресурсів I</t>
  </si>
  <si>
    <t>2.2.02</t>
  </si>
  <si>
    <t>Технологія конструкційних матеріалів II</t>
  </si>
  <si>
    <t>Взаємозамінність, стандартизація та технічні вимірювання II</t>
  </si>
  <si>
    <t>2.4.1.01</t>
  </si>
  <si>
    <t xml:space="preserve">Автомобілі </t>
  </si>
  <si>
    <t>КР</t>
  </si>
  <si>
    <t>Використанн експлуатаційних матеріалів та економія паливно-енеретичних ресурсів  II</t>
  </si>
  <si>
    <t>1.4.01</t>
  </si>
  <si>
    <t>Слюсарна практика</t>
  </si>
  <si>
    <t>Верстатна практика</t>
  </si>
  <si>
    <t>1.4.03</t>
  </si>
  <si>
    <t>Демонтажна-монтажно практика</t>
  </si>
  <si>
    <t>ДЗ</t>
  </si>
  <si>
    <t>13 т+1с+3нп</t>
  </si>
  <si>
    <t>16 т+2дпа+1 с 5 нп</t>
  </si>
  <si>
    <t>Робочий навчальний план на 2017 - 2018 н. р.</t>
  </si>
  <si>
    <t>21Дз</t>
  </si>
  <si>
    <t>3 семестр        (13,5 т + 2,5 нп)</t>
  </si>
  <si>
    <t>1.3.7</t>
  </si>
  <si>
    <t xml:space="preserve">Основи інформатики та комп'ютерної техніки </t>
  </si>
  <si>
    <t>різні год</t>
  </si>
  <si>
    <t>1.3.5.</t>
  </si>
  <si>
    <t>Основи платичної анатомії</t>
  </si>
  <si>
    <t>1.3.6.</t>
  </si>
  <si>
    <t>Основи креслення і нарисної геометії</t>
  </si>
  <si>
    <t>1.4.11</t>
  </si>
  <si>
    <t>Рисунок</t>
  </si>
  <si>
    <t>6/10,8</t>
  </si>
  <si>
    <t>1.4.12</t>
  </si>
  <si>
    <t>Живопис</t>
  </si>
  <si>
    <t>4,5/8,1</t>
  </si>
  <si>
    <t>1.4.15</t>
  </si>
  <si>
    <t>Матеріалознавство</t>
  </si>
  <si>
    <t>1.4.17</t>
  </si>
  <si>
    <t>Основи формоутворення та конструювання</t>
  </si>
  <si>
    <t>КП</t>
  </si>
  <si>
    <t>4 кп</t>
  </si>
  <si>
    <t>2.4.1.1.2</t>
  </si>
  <si>
    <t>Основи графіки</t>
  </si>
  <si>
    <t>Навчальна практика</t>
  </si>
  <si>
    <t>10(2)</t>
  </si>
  <si>
    <t>11 (4)</t>
  </si>
  <si>
    <t>1 кп</t>
  </si>
  <si>
    <t>13, т+1 с+ 2,5нп</t>
  </si>
  <si>
    <t>15т +2 дпа +6 нп</t>
  </si>
  <si>
    <t>31, 32(АТ)</t>
  </si>
  <si>
    <t>3 КУРС</t>
  </si>
  <si>
    <t>5 семестр        (11,5 т + 4 нп)</t>
  </si>
  <si>
    <t>6 семестр        (16 т  + 5 нп)</t>
  </si>
  <si>
    <t>1.2.02</t>
  </si>
  <si>
    <t>Українська мова (за проф. спрямуванням)</t>
  </si>
  <si>
    <t>1.2.08</t>
  </si>
  <si>
    <t>Іноземна мова  (за проф. спрямуванням)</t>
  </si>
  <si>
    <t>1.2.09</t>
  </si>
  <si>
    <t>Фізичне виховання</t>
  </si>
  <si>
    <t>1.3.01</t>
  </si>
  <si>
    <t>Технічна механіка</t>
  </si>
  <si>
    <t>1.3.09</t>
  </si>
  <si>
    <t>Економіка підприємств</t>
  </si>
  <si>
    <t>1.4.04</t>
  </si>
  <si>
    <t xml:space="preserve">Електрообладнання автомобілів </t>
  </si>
  <si>
    <t>Технічна експлуатація автомобілів I</t>
  </si>
  <si>
    <t>1.4.08</t>
  </si>
  <si>
    <t>Правила безпеки дорожнього руху</t>
  </si>
  <si>
    <t>2.4.1.04</t>
  </si>
  <si>
    <t>Технічна експлуатація автомобілів II</t>
  </si>
  <si>
    <t>216</t>
  </si>
  <si>
    <t>2.2.01</t>
  </si>
  <si>
    <t>Вища математика</t>
  </si>
  <si>
    <t>Автомобілі II</t>
  </si>
  <si>
    <t>2.4.1.06</t>
  </si>
  <si>
    <t>Автомобільні двигуни</t>
  </si>
  <si>
    <t>2.4.2.01</t>
  </si>
  <si>
    <t>Навчальна практика на АТП і СТОА</t>
  </si>
  <si>
    <t>5 сем</t>
  </si>
  <si>
    <t>12 т+1с+4нп</t>
  </si>
  <si>
    <t>6 сем</t>
  </si>
  <si>
    <t>16 т+2 с +5 нп+1К</t>
  </si>
  <si>
    <t>31Дз</t>
  </si>
  <si>
    <t>5 семестр        (15 т)</t>
  </si>
  <si>
    <t>6 семестр    (16 т +5 нп)</t>
  </si>
  <si>
    <t>1.2.3</t>
  </si>
  <si>
    <t>Українська мова (за професійним спрямуванням)</t>
  </si>
  <si>
    <t>1.2.8</t>
  </si>
  <si>
    <t>**іноземна мова (за  професійним спрямуванням)</t>
  </si>
  <si>
    <t>4/7,2</t>
  </si>
  <si>
    <t>1.2.9</t>
  </si>
  <si>
    <t>**Фізичне виховання</t>
  </si>
  <si>
    <t>5/9</t>
  </si>
  <si>
    <t>1.3.1</t>
  </si>
  <si>
    <t xml:space="preserve">Соціологія </t>
  </si>
  <si>
    <t>31 КІ</t>
  </si>
  <si>
    <t>1.3.3.</t>
  </si>
  <si>
    <t>Основи композиції</t>
  </si>
  <si>
    <t>** Основи інформатики та компютерної техніки</t>
  </si>
  <si>
    <t>1.4.1</t>
  </si>
  <si>
    <t>1.4.13</t>
  </si>
  <si>
    <t>Композиційна організація форм</t>
  </si>
  <si>
    <t>6 кр</t>
  </si>
  <si>
    <t>1.4.14</t>
  </si>
  <si>
    <t>Основи проектної графіки</t>
  </si>
  <si>
    <t>1.4.16</t>
  </si>
  <si>
    <t>Технологія процесу</t>
  </si>
  <si>
    <t>6 кп</t>
  </si>
  <si>
    <t>1.4.19</t>
  </si>
  <si>
    <t>Художнє проектування</t>
  </si>
  <si>
    <t xml:space="preserve">3/5,4 </t>
  </si>
  <si>
    <t>2.3.1</t>
  </si>
  <si>
    <t>Історія українського мистецтва</t>
  </si>
  <si>
    <t>2.4.11.1</t>
  </si>
  <si>
    <t>Компютерна графіка</t>
  </si>
  <si>
    <t>2.4.1.15</t>
  </si>
  <si>
    <t>Історія античного та середньовічного мистецтва</t>
  </si>
  <si>
    <t>2.2.</t>
  </si>
  <si>
    <t>Компютерне проектування інтерєру/ КПГ</t>
  </si>
  <si>
    <t>2.4.11.8</t>
  </si>
  <si>
    <t>2.4.12.3.</t>
  </si>
  <si>
    <t>Історія інтерєру/Історія реклами</t>
  </si>
  <si>
    <t>2.4.12.2</t>
  </si>
  <si>
    <t>конструювання в інтерєрі/ОкіДУ</t>
  </si>
  <si>
    <t>16 т +1 с</t>
  </si>
  <si>
    <t>16 т + 1 с + 7 нп</t>
  </si>
  <si>
    <t>за мінусом 1 т нп</t>
  </si>
  <si>
    <t>38 неділь</t>
  </si>
  <si>
    <t xml:space="preserve">31 ЕТ </t>
  </si>
  <si>
    <t>Форма № Н-3.02</t>
  </si>
  <si>
    <t>5 семестр       (16 т)</t>
  </si>
  <si>
    <t>6 семестр       (16 т + 6 нп)</t>
  </si>
  <si>
    <t>Викладач</t>
  </si>
  <si>
    <t>3,5/6,3</t>
  </si>
  <si>
    <t>Основи технічної механіки</t>
  </si>
  <si>
    <t>різні год з АТ</t>
  </si>
  <si>
    <t>Конструкційні та електротехнічні матеріали</t>
  </si>
  <si>
    <t>Інформатика і комп'ютерна техніка</t>
  </si>
  <si>
    <t>1/1,9</t>
  </si>
  <si>
    <t>Основи вищої математики І</t>
  </si>
  <si>
    <t>1.3.10</t>
  </si>
  <si>
    <t>різні АТ</t>
  </si>
  <si>
    <t>2.3.01</t>
  </si>
  <si>
    <t>Основи вищої математики ІІ</t>
  </si>
  <si>
    <t>3.1.02</t>
  </si>
  <si>
    <t>Основи світлотехніки</t>
  </si>
  <si>
    <t>2,5/4,6</t>
  </si>
  <si>
    <t>Електропостачання</t>
  </si>
  <si>
    <t>Електричні мережі</t>
  </si>
  <si>
    <t>Енергозбереження</t>
  </si>
  <si>
    <t xml:space="preserve">Організація виробництва та маркетинг </t>
  </si>
  <si>
    <t>Теорія автоматичного керування</t>
  </si>
  <si>
    <t>1,5/2,25</t>
  </si>
  <si>
    <t>3.1.14</t>
  </si>
  <si>
    <t>Основи електроприводу</t>
  </si>
  <si>
    <t>1,5/2,26</t>
  </si>
  <si>
    <t>8(6)</t>
  </si>
  <si>
    <t>8(3)</t>
  </si>
  <si>
    <t>16 т +1 с +6 нп+1К</t>
  </si>
  <si>
    <t>31,32 КІ</t>
  </si>
  <si>
    <t>5 семестр        (16 т)</t>
  </si>
  <si>
    <t>6 семестр        (17,5т  +4 нп)</t>
  </si>
  <si>
    <t>різна к-ст з АТ</t>
  </si>
  <si>
    <t>Теорія електричних і магнітних кіл</t>
  </si>
  <si>
    <t>1.3.5</t>
  </si>
  <si>
    <t>Алгоритми і методи обчислення</t>
  </si>
  <si>
    <t>Дискретна математика</t>
  </si>
  <si>
    <t>1.3.8</t>
  </si>
  <si>
    <t>Інженерна та комп’ютерна графіка</t>
  </si>
  <si>
    <t>Програмування</t>
  </si>
  <si>
    <t>Теорія ймовірності та математична статистика</t>
  </si>
  <si>
    <t>3/4,5</t>
  </si>
  <si>
    <t>1.4.3</t>
  </si>
  <si>
    <t>Архітектура комп'ютерів</t>
  </si>
  <si>
    <t>кр</t>
  </si>
  <si>
    <t>1.4.4</t>
  </si>
  <si>
    <t>Комп’ютерна схемотехніка</t>
  </si>
  <si>
    <t>1.4.5</t>
  </si>
  <si>
    <t>Системне програмування</t>
  </si>
  <si>
    <t>1.4.7</t>
  </si>
  <si>
    <t>Комп’ютерні мережі</t>
  </si>
  <si>
    <t>1.4.8</t>
  </si>
  <si>
    <t>Організація баз даних</t>
  </si>
  <si>
    <t>2.4.6</t>
  </si>
  <si>
    <t>Захист інформації в комп’ютерних системах</t>
  </si>
  <si>
    <t>Навчальна комп’ютерна практика</t>
  </si>
  <si>
    <t>7(2)</t>
  </si>
  <si>
    <t>9(5)</t>
  </si>
  <si>
    <t>8(2)</t>
  </si>
  <si>
    <t>5сем</t>
  </si>
  <si>
    <t>16т +1с</t>
  </si>
  <si>
    <t>18 т +2 с +4 нп</t>
  </si>
  <si>
    <t>Економічний аналіз</t>
  </si>
  <si>
    <t>31 Мд</t>
  </si>
  <si>
    <t>5 семестр       ( 16 т)</t>
  </si>
  <si>
    <t>6 семестр        (17 т +5 тп)</t>
  </si>
  <si>
    <t>1.2.07</t>
  </si>
  <si>
    <t>1.2.10</t>
  </si>
  <si>
    <t>**Основи інформатики та комп'ютерної техніки</t>
  </si>
  <si>
    <t>1.4.1.01</t>
  </si>
  <si>
    <t>Бухгалтерський облік</t>
  </si>
  <si>
    <t>1.4.1.04</t>
  </si>
  <si>
    <t>Фінанси підприємств</t>
  </si>
  <si>
    <t>1.4.1.07</t>
  </si>
  <si>
    <t>1.4.1.08</t>
  </si>
  <si>
    <t>Менеджмент</t>
  </si>
  <si>
    <t>1.4.1.11</t>
  </si>
  <si>
    <t>Організація виробництва</t>
  </si>
  <si>
    <t>1.4.1.12</t>
  </si>
  <si>
    <t>Основи охорони праці</t>
  </si>
  <si>
    <t>1.4.2.5</t>
  </si>
  <si>
    <t>Технологічна практика з менеджменту</t>
  </si>
  <si>
    <t>Теорія ймовірності і математична статистика</t>
  </si>
  <si>
    <t>Комп'ютерні мережі і телекомунікації</t>
  </si>
  <si>
    <t>Операційний менеджмент</t>
  </si>
  <si>
    <t>2.4.1.08</t>
  </si>
  <si>
    <t>Маркетинові дослідження</t>
  </si>
  <si>
    <t>9(2)</t>
  </si>
  <si>
    <t>10(4)</t>
  </si>
  <si>
    <t>16 т+1 с</t>
  </si>
  <si>
    <t>7 сем</t>
  </si>
  <si>
    <t>17 т +2 с +5 тп</t>
  </si>
  <si>
    <t>*</t>
  </si>
  <si>
    <t>41 КСМ</t>
  </si>
  <si>
    <t>4 КУРС</t>
  </si>
  <si>
    <t>7 семестр       ( 12  т + 3 вп)</t>
  </si>
  <si>
    <t>8  семестр       (14,5 т +3 пд +3,5дп)</t>
  </si>
  <si>
    <t>5/7</t>
  </si>
  <si>
    <t>1.3.4</t>
  </si>
  <si>
    <t>1.4.6</t>
  </si>
  <si>
    <t>Операційні системи</t>
  </si>
  <si>
    <t>Комп’ютерні системи</t>
  </si>
  <si>
    <t>Економіка і планування виробництва</t>
  </si>
  <si>
    <t>2.4.2</t>
  </si>
  <si>
    <t>Технічне обслуговування ЕОМ</t>
  </si>
  <si>
    <t>2.4.4</t>
  </si>
  <si>
    <t>Без проводові технології і системи</t>
  </si>
  <si>
    <t>2/2,7</t>
  </si>
  <si>
    <t>2.4.5</t>
  </si>
  <si>
    <t>Основи веб проектування</t>
  </si>
  <si>
    <t>2.4.9</t>
  </si>
  <si>
    <t>Охорона праці в галузі</t>
  </si>
  <si>
    <t>Адміністрування компютерних систем і мереж</t>
  </si>
  <si>
    <t>Виробнича технологічна практика</t>
  </si>
  <si>
    <t>Переддипломна практика</t>
  </si>
  <si>
    <t>1.4.2.6</t>
  </si>
  <si>
    <t xml:space="preserve"> Дипломне проектування</t>
  </si>
  <si>
    <t>VІІ семестр       ( 12  т + 3вп)</t>
  </si>
  <si>
    <t>VI семестр       (14 т +3 пд +4 дп)</t>
  </si>
  <si>
    <t>41OPE</t>
  </si>
  <si>
    <t>7 семестр        12 т+4 пд+6 дп</t>
  </si>
  <si>
    <t>Технологія ремонту електропобутової техніки I</t>
  </si>
  <si>
    <t xml:space="preserve">Економіка, організація і планування виробництва </t>
  </si>
  <si>
    <t>2.5</t>
  </si>
  <si>
    <t>Промислове холодильне обладнання</t>
  </si>
  <si>
    <t>Технологія ремонту електропобутової техніки II</t>
  </si>
  <si>
    <t>2.6</t>
  </si>
  <si>
    <t>Сучасна електропобутова техніка</t>
  </si>
  <si>
    <t>2.7</t>
  </si>
  <si>
    <t>Основи підприємницької діяльності</t>
  </si>
  <si>
    <t>2.9</t>
  </si>
  <si>
    <t>ОПГ</t>
  </si>
  <si>
    <t>2.12</t>
  </si>
  <si>
    <t>Екологічна економіка</t>
  </si>
  <si>
    <t>1.4.6.</t>
  </si>
  <si>
    <t>Дипломне проектування</t>
  </si>
  <si>
    <t>-</t>
  </si>
  <si>
    <t>12 т+2 с+4 пд+6 дп</t>
  </si>
  <si>
    <t>41ОРА(АТ)</t>
  </si>
  <si>
    <t>7 семестр        (13 т + 3 тп)</t>
  </si>
  <si>
    <t>8 семестр        (7 т  + 3 тп + 3 пд)</t>
  </si>
  <si>
    <t>Іноземна мова (за проф спрямуванням)</t>
  </si>
  <si>
    <t>Охорона праці</t>
  </si>
  <si>
    <t>Основи технології ремонту</t>
  </si>
  <si>
    <t>Автомобільні перевезення</t>
  </si>
  <si>
    <t>Організація та планування підприємств</t>
  </si>
  <si>
    <t>ГРР</t>
  </si>
  <si>
    <t>2.1.01</t>
  </si>
  <si>
    <t>Основи психології та етики ділових відносин</t>
  </si>
  <si>
    <t>2.1.02</t>
  </si>
  <si>
    <t>Основи менеджменту і маркетингу</t>
  </si>
  <si>
    <t>54</t>
  </si>
  <si>
    <t>2.1.03</t>
  </si>
  <si>
    <t>Екологічна етика і економіка</t>
  </si>
  <si>
    <t>2.4.1.05</t>
  </si>
  <si>
    <t>2.4.1.10</t>
  </si>
  <si>
    <t>Основи гідравліки</t>
  </si>
  <si>
    <t>2.4.1.11</t>
  </si>
  <si>
    <t>Основи технічної діагностики автомобіля</t>
  </si>
  <si>
    <t>Технологічна практика</t>
  </si>
  <si>
    <t>17 т+2 с +5 нп</t>
  </si>
  <si>
    <t>41Д</t>
  </si>
  <si>
    <t>8 семестр       (9 т +4 пд +8 дп)</t>
  </si>
  <si>
    <t>1.2.4.</t>
  </si>
  <si>
    <t>Історія мистецтв</t>
  </si>
  <si>
    <t xml:space="preserve">Охорона праці </t>
  </si>
  <si>
    <t>1.3.11</t>
  </si>
  <si>
    <t>Основи психології</t>
  </si>
  <si>
    <t>1.3.12</t>
  </si>
  <si>
    <t>1.3.13</t>
  </si>
  <si>
    <t>Економіка та організація діяльності</t>
  </si>
  <si>
    <t>8 кр</t>
  </si>
  <si>
    <t>Макетування та робота в матеріалі</t>
  </si>
  <si>
    <t>Компютерне проектування</t>
  </si>
  <si>
    <t>2.1</t>
  </si>
  <si>
    <t>2.4.1.</t>
  </si>
  <si>
    <t>42ОРА,41 ЕПС</t>
  </si>
  <si>
    <t>42ОРА (різна кількіст годин)</t>
  </si>
  <si>
    <t>Компютерне проектування інтерєру/Коспютерне проектування графоформ</t>
  </si>
  <si>
    <t>1.4.22</t>
  </si>
  <si>
    <t>викинути</t>
  </si>
  <si>
    <t>12 т +2 с+3 вп</t>
  </si>
  <si>
    <t>9 т +1 с +4 пд +8дп</t>
  </si>
  <si>
    <t>41 ЕПС</t>
  </si>
  <si>
    <t>41 ЕПС (ЕТ)</t>
  </si>
  <si>
    <t>7 семестр       ( 7  т + 9 тп)</t>
  </si>
  <si>
    <t>8 семестр        (9 т +3 пд +9 дп)</t>
  </si>
  <si>
    <t>**Іноземна мова (за  професійним спрямуванням)</t>
  </si>
  <si>
    <t>41,42 КІ</t>
  </si>
  <si>
    <t>cекц (10)</t>
  </si>
  <si>
    <t>41, 42 КІ,42 ОРА</t>
  </si>
  <si>
    <t>2.11</t>
  </si>
  <si>
    <t>42 ОРА</t>
  </si>
  <si>
    <t>Електричні станції і підстанції</t>
  </si>
  <si>
    <t>Релейний захист і автоматика</t>
  </si>
  <si>
    <t>Монтаж та експлуатаці електроустаткування</t>
  </si>
  <si>
    <t>2.4.1.03</t>
  </si>
  <si>
    <t>7 т +9 тп +1 с</t>
  </si>
  <si>
    <t>8 сем</t>
  </si>
  <si>
    <t>9 т +3 пд +9 дп</t>
  </si>
  <si>
    <t>41 ОРВ</t>
  </si>
  <si>
    <t>VІІ семестр        (12 т +2 тп +3 вп)</t>
  </si>
  <si>
    <t xml:space="preserve"> Навчальні дисципліни </t>
  </si>
  <si>
    <t>Технологічна практика з комп'ютерної техніки</t>
  </si>
  <si>
    <t xml:space="preserve">Виробнича практика </t>
  </si>
  <si>
    <t>2.8</t>
  </si>
  <si>
    <t>Комерційна логістика</t>
  </si>
  <si>
    <t>22АТ</t>
  </si>
  <si>
    <t>21ЕТ</t>
  </si>
  <si>
    <t>22КІ</t>
  </si>
  <si>
    <t>21КІ</t>
  </si>
  <si>
    <t>21Мд</t>
  </si>
  <si>
    <t>21АТ</t>
  </si>
  <si>
    <t>22ТЛП</t>
  </si>
  <si>
    <t>31ЕТ</t>
  </si>
  <si>
    <t>32КІ</t>
  </si>
  <si>
    <t>31Мд</t>
  </si>
  <si>
    <t>31АТ</t>
  </si>
  <si>
    <t>32АТ</t>
  </si>
  <si>
    <t>32ТЛП</t>
  </si>
  <si>
    <t>31КІ</t>
  </si>
  <si>
    <t>41 Дз</t>
  </si>
  <si>
    <t>ТЛП</t>
  </si>
  <si>
    <t>5 семестр        (11  т + 4 тп)</t>
  </si>
  <si>
    <t>6 семестр        (12  т +3 пд  +5 дп)</t>
  </si>
  <si>
    <t>Іноземна мова ( за професійним спрямуванням)</t>
  </si>
  <si>
    <t>1.2.06</t>
  </si>
  <si>
    <t>Основи конструювання виробів</t>
  </si>
  <si>
    <t>Економіка, організаця і планування виробництва</t>
  </si>
  <si>
    <t>4/7,6</t>
  </si>
  <si>
    <t>1.2.11</t>
  </si>
  <si>
    <t>2.2.1.1</t>
  </si>
  <si>
    <t>Основи технології виробів</t>
  </si>
  <si>
    <t>2.2.1.2</t>
  </si>
  <si>
    <t>Практикум з виготовлення виробів</t>
  </si>
  <si>
    <t>2.4.1.3</t>
  </si>
  <si>
    <t>Оздоблення виробів</t>
  </si>
  <si>
    <t>2.4.1.4</t>
  </si>
  <si>
    <t>Основи САПР</t>
  </si>
  <si>
    <t>2.4.1.5</t>
  </si>
  <si>
    <t>Конструювання виробів з різних матеріалів</t>
  </si>
  <si>
    <t>2.4.1.6</t>
  </si>
  <si>
    <t>2(5)</t>
  </si>
  <si>
    <t>1сем</t>
  </si>
  <si>
    <t>11т +4 пр+1с</t>
  </si>
  <si>
    <t>2 сем</t>
  </si>
  <si>
    <t>12т+2с+3пр+5ДП</t>
  </si>
  <si>
    <t>21 ТЛП</t>
  </si>
  <si>
    <t>3 семестр        15  навчальних тижнів</t>
  </si>
  <si>
    <t>4 семестр        21 навчальних тижнів</t>
  </si>
  <si>
    <t>1.01</t>
  </si>
  <si>
    <t>Українська мова (за професійним спрямуванням )</t>
  </si>
  <si>
    <t>Іноземна мова за професійним спрямуванням</t>
  </si>
  <si>
    <t>Основи інформатики та обчислювальної техніки</t>
  </si>
  <si>
    <t>Основи креслення</t>
  </si>
  <si>
    <t>Рисунок та основи композиції</t>
  </si>
  <si>
    <t>Устаткування для виготовлення  виробів</t>
  </si>
  <si>
    <t>Основи стандартизації і управління якістю продукції</t>
  </si>
  <si>
    <t>2.2.4</t>
  </si>
  <si>
    <t>2.2.7</t>
  </si>
  <si>
    <t>Технологія виготовлення виробів з різних матеріалів</t>
  </si>
  <si>
    <t>3.1.06</t>
  </si>
  <si>
    <t>Художнє проектування виробів</t>
  </si>
  <si>
    <t>Економіка, організація і планування виробництва</t>
  </si>
  <si>
    <t>16т+1с</t>
  </si>
  <si>
    <t>2сем</t>
  </si>
  <si>
    <t>21т+2с</t>
  </si>
  <si>
    <t>21,22 ET</t>
  </si>
  <si>
    <t>21, 22 Дз</t>
  </si>
  <si>
    <t>11,12Дз</t>
  </si>
  <si>
    <t>1 КУРС (ПРОФІЛЬ - ГРАФІЧНИЙ ДИЗАЙН)</t>
  </si>
  <si>
    <t>1 семестр        (17 т)</t>
  </si>
  <si>
    <t>2 семестр        (23 т)</t>
  </si>
  <si>
    <t xml:space="preserve">індивідуальні заняття, год. </t>
  </si>
  <si>
    <t xml:space="preserve"> Іноземна мова</t>
  </si>
  <si>
    <t>Зарубіжна література</t>
  </si>
  <si>
    <t>Історія України</t>
  </si>
  <si>
    <t>Всесвітня історія</t>
  </si>
  <si>
    <t>Інформатика</t>
  </si>
  <si>
    <t xml:space="preserve">Фізична культура </t>
  </si>
  <si>
    <t>Фізична культура (факультатив)</t>
  </si>
  <si>
    <t>40</t>
  </si>
  <si>
    <t>Основи правознавства</t>
  </si>
  <si>
    <t>Основи економічної теорії</t>
  </si>
  <si>
    <t>Біологія і екологія</t>
  </si>
  <si>
    <t>Географія</t>
  </si>
  <si>
    <t>Хімія</t>
  </si>
  <si>
    <t>Зачист Вітчизни</t>
  </si>
  <si>
    <t>Культурологія</t>
  </si>
  <si>
    <t>11ЕТ</t>
  </si>
  <si>
    <t>1 КУРС (ПРОФІЛЬ -        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</si>
  <si>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</si>
  <si>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</si>
  <si>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</si>
  <si>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</si>
  <si>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</si>
  <si>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</si>
  <si>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</si>
  <si>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</si>
  <si>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</si>
  <si>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</si>
  <si>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</si>
  <si>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</si>
  <si>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</si>
  <si>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</si>
  <si>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</si>
  <si>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</si>
  <si>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</si>
  <si>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11МД</t>
  </si>
  <si>
    <t>1 КУРС (ПРОФІЛЬ -            )</t>
  </si>
  <si>
    <t>11,12 КІ</t>
  </si>
  <si>
    <r>
      <t>1 КУРС (ПРОФІЛЬ - Комп'ютерна інженерія</t>
    </r>
    <r>
      <rPr>
        <sz val="12"/>
        <rFont val="Times New Roman"/>
        <family val="1"/>
        <charset val="204"/>
      </rPr>
      <t>)</t>
    </r>
  </si>
  <si>
    <t>11,12 АТ</t>
  </si>
  <si>
    <r>
      <t xml:space="preserve">1 КУРС (ПРОФІЛЬ -                                  </t>
    </r>
    <r>
      <rPr>
        <sz val="12"/>
        <color rgb="FFFF0000"/>
        <rFont val="Times New Roman"/>
        <family val="1"/>
        <charset val="204"/>
      </rPr>
      <t>)</t>
    </r>
  </si>
  <si>
    <t>11 ТЛП</t>
  </si>
  <si>
    <r>
      <t>1 КУРС (ПРОФІЛЬ -</t>
    </r>
    <r>
      <rPr>
        <b/>
        <sz val="12"/>
        <color rgb="FFFF0000"/>
        <rFont val="Times New Roman"/>
        <family val="1"/>
        <charset val="204"/>
      </rPr>
      <t xml:space="preserve">                              </t>
    </r>
    <r>
      <rPr>
        <sz val="12"/>
        <rFont val="Times New Roman"/>
        <family val="1"/>
        <charset val="204"/>
      </rPr>
      <t>)</t>
    </r>
  </si>
  <si>
    <t>7 семестр       (2 т + 6 тп + 3 пд +8 дп)</t>
  </si>
  <si>
    <t xml:space="preserve">ІІ семестр       </t>
  </si>
  <si>
    <t xml:space="preserve">1. Нормативні навчальні дисципліни </t>
  </si>
  <si>
    <t xml:space="preserve">Дисципліни загальноосвітньої підготовки  </t>
  </si>
  <si>
    <t>Основи філсофських знань</t>
  </si>
  <si>
    <t>1/ 1,8</t>
  </si>
  <si>
    <t>Оранізація та планування підприємств</t>
  </si>
  <si>
    <t>0,5/0,9</t>
  </si>
  <si>
    <t>7 грр</t>
  </si>
  <si>
    <t>2.09</t>
  </si>
  <si>
    <t>Основи технології ремонту автомобілів</t>
  </si>
  <si>
    <t>8 кп</t>
  </si>
  <si>
    <t>9/16,2</t>
  </si>
  <si>
    <t>ДА</t>
  </si>
  <si>
    <t>5 семестр       (2 т )</t>
  </si>
  <si>
    <t xml:space="preserve">6 семестр     (2 т)  </t>
  </si>
  <si>
    <t>Економічна теорія</t>
  </si>
  <si>
    <t>Екологія</t>
  </si>
  <si>
    <t>Обчислювальна техніка</t>
  </si>
  <si>
    <t>Економіка підпрємств</t>
  </si>
  <si>
    <t>Безпека життєдіяльності</t>
  </si>
  <si>
    <t>1/ 1,5</t>
  </si>
  <si>
    <t>5 грр</t>
  </si>
  <si>
    <t>2.02</t>
  </si>
  <si>
    <t>2.07</t>
  </si>
  <si>
    <t>2.08</t>
  </si>
  <si>
    <t>Основи менеджменту імаркетингу</t>
  </si>
  <si>
    <t>2.10</t>
  </si>
  <si>
    <t>2.13</t>
  </si>
  <si>
    <t>2.15</t>
  </si>
  <si>
    <t>1 (10)</t>
  </si>
  <si>
    <t>42 АТз</t>
  </si>
  <si>
    <t>32 АТз</t>
  </si>
  <si>
    <t>Використання експлуатаційних матеріалів та економія паливно-енергетичних ресурсів I</t>
  </si>
  <si>
    <t>Використання експлуатаційних матеріалів та економія паливно-енергетичних ресурсів II</t>
  </si>
  <si>
    <t>22 АТз</t>
  </si>
  <si>
    <t>2КУРС</t>
  </si>
  <si>
    <t>1 семестр       (2 т )</t>
  </si>
  <si>
    <t xml:space="preserve">2 семестр     (2 т)  </t>
  </si>
  <si>
    <t>Іноземна мова (за проф.спрям)</t>
  </si>
  <si>
    <t xml:space="preserve">Взаємозамінність, стандартизація та технічні вимірювання </t>
  </si>
  <si>
    <t>ТКМ</t>
  </si>
  <si>
    <t>Автомобілі</t>
  </si>
  <si>
    <t>ПБДР</t>
  </si>
  <si>
    <t xml:space="preserve">Використання експлуатаційних матеріалів та економія паливно-енергетичних ресурсів </t>
  </si>
  <si>
    <t>Електрообладнання автомобілів</t>
  </si>
  <si>
    <t>ТЕА</t>
  </si>
  <si>
    <t>4(1)</t>
  </si>
  <si>
    <t>5(1)</t>
  </si>
  <si>
    <t>Оcнови світлотехніки</t>
  </si>
  <si>
    <t xml:space="preserve">Дз </t>
  </si>
  <si>
    <t>21 МДз</t>
  </si>
  <si>
    <t>Іноземна мова (за професійним спрямуванням)</t>
  </si>
  <si>
    <t>РПС і РЕ</t>
  </si>
  <si>
    <t>Охорона праці з безпекою життєдіяльності</t>
  </si>
  <si>
    <t xml:space="preserve">Комерційнп логістика </t>
  </si>
  <si>
    <t xml:space="preserve">Правове регулювання госп. Та підпр. д-сті </t>
  </si>
  <si>
    <t>Мікроекономіка</t>
  </si>
  <si>
    <t>Технології в галузі</t>
  </si>
  <si>
    <t>Маркетингові дослідження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</si>
</sst>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?/?"/>
  </numFmts>
  <fonts count="6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ahoma"/>
      <family val="2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 Cyr"/>
      <family val="1"/>
      <charset val="204"/>
    </font>
    <font>
      <b/>
      <sz val="10"/>
      <color rgb="FFFF0000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2"/>
      <name val="Times New Roman Cyr"/>
      <charset val="204"/>
    </font>
    <font>
      <sz val="10"/>
      <color rgb="FFFF000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0"/>
      <name val="Times New Roman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 Cyr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 Cyr"/>
      <charset val="204"/>
    </font>
    <font>
      <b/>
      <sz val="12"/>
      <color theme="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5" fillId="0" borderId="0" applyFont="0" applyFill="0" applyBorder="0" applyAlignment="0" applyProtection="0"/>
  </cellStyleXfs>
  <cellXfs count="19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0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11" fillId="0" borderId="30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0" borderId="26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6" xfId="0" applyFont="1" applyFill="1" applyBorder="1"/>
    <xf numFmtId="0" fontId="0" fillId="0" borderId="16" xfId="0" applyFont="1" applyFill="1" applyBorder="1"/>
    <xf numFmtId="0" fontId="7" fillId="0" borderId="34" xfId="0" applyFont="1" applyFill="1" applyBorder="1" applyAlignment="1">
      <alignment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0" borderId="0" xfId="0" applyFill="1" applyBorder="1"/>
    <xf numFmtId="49" fontId="15" fillId="0" borderId="42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 wrapText="1"/>
    </xf>
    <xf numFmtId="0" fontId="18" fillId="0" borderId="51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wrapText="1"/>
    </xf>
    <xf numFmtId="0" fontId="0" fillId="5" borderId="53" xfId="0" applyFill="1" applyBorder="1"/>
    <xf numFmtId="0" fontId="6" fillId="5" borderId="54" xfId="0" applyFont="1" applyFill="1" applyBorder="1" applyAlignment="1"/>
    <xf numFmtId="0" fontId="6" fillId="5" borderId="55" xfId="0" applyFont="1" applyFill="1" applyBorder="1" applyAlignment="1"/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20" fillId="5" borderId="54" xfId="0" applyFont="1" applyFill="1" applyBorder="1" applyAlignment="1">
      <alignment horizontal="center"/>
    </xf>
    <xf numFmtId="0" fontId="0" fillId="5" borderId="55" xfId="0" applyFill="1" applyBorder="1"/>
    <xf numFmtId="0" fontId="0" fillId="5" borderId="36" xfId="0" applyFill="1" applyBorder="1"/>
    <xf numFmtId="0" fontId="13" fillId="5" borderId="13" xfId="0" applyFont="1" applyFill="1" applyBorder="1" applyAlignment="1"/>
    <xf numFmtId="0" fontId="13" fillId="5" borderId="26" xfId="0" applyFont="1" applyFill="1" applyBorder="1" applyAlignment="1"/>
    <xf numFmtId="0" fontId="6" fillId="5" borderId="11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" fontId="6" fillId="5" borderId="26" xfId="0" applyNumberFormat="1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0" fillId="5" borderId="26" xfId="0" applyFill="1" applyBorder="1" applyAlignment="1">
      <alignment vertical="top"/>
    </xf>
    <xf numFmtId="0" fontId="0" fillId="5" borderId="26" xfId="0" applyFill="1" applyBorder="1"/>
    <xf numFmtId="0" fontId="21" fillId="5" borderId="26" xfId="0" applyFont="1" applyFill="1" applyBorder="1" applyAlignment="1">
      <alignment horizontal="center"/>
    </xf>
    <xf numFmtId="0" fontId="13" fillId="5" borderId="13" xfId="0" applyFont="1" applyFill="1" applyBorder="1" applyAlignment="1">
      <alignment wrapText="1"/>
    </xf>
    <xf numFmtId="0" fontId="13" fillId="5" borderId="26" xfId="0" applyFont="1" applyFill="1" applyBorder="1" applyAlignment="1">
      <alignment wrapText="1"/>
    </xf>
    <xf numFmtId="0" fontId="0" fillId="5" borderId="11" xfId="0" applyFill="1" applyBorder="1"/>
    <xf numFmtId="0" fontId="0" fillId="0" borderId="61" xfId="0" applyBorder="1"/>
    <xf numFmtId="0" fontId="0" fillId="5" borderId="39" xfId="0" applyFill="1" applyBorder="1"/>
    <xf numFmtId="0" fontId="6" fillId="5" borderId="13" xfId="0" applyFont="1" applyFill="1" applyBorder="1" applyAlignment="1">
      <alignment horizontal="left"/>
    </xf>
    <xf numFmtId="0" fontId="13" fillId="5" borderId="26" xfId="0" applyFont="1" applyFill="1" applyBorder="1" applyAlignment="1">
      <alignment horizontal="left"/>
    </xf>
    <xf numFmtId="0" fontId="6" fillId="5" borderId="62" xfId="0" applyFont="1" applyFill="1" applyBorder="1" applyAlignment="1">
      <alignment horizontal="center"/>
    </xf>
    <xf numFmtId="0" fontId="6" fillId="5" borderId="63" xfId="0" applyFont="1" applyFill="1" applyBorder="1" applyAlignment="1">
      <alignment horizontal="center"/>
    </xf>
    <xf numFmtId="0" fontId="20" fillId="5" borderId="63" xfId="0" applyFont="1" applyFill="1" applyBorder="1" applyAlignment="1">
      <alignment horizontal="center"/>
    </xf>
    <xf numFmtId="0" fontId="2" fillId="0" borderId="0" xfId="0" applyFont="1" applyBorder="1"/>
    <xf numFmtId="0" fontId="6" fillId="0" borderId="2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26" xfId="0" applyBorder="1"/>
    <xf numFmtId="0" fontId="6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26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0" fillId="0" borderId="13" xfId="0" applyBorder="1"/>
    <xf numFmtId="0" fontId="20" fillId="0" borderId="26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26" xfId="0" applyFont="1" applyBorder="1" applyAlignment="1"/>
    <xf numFmtId="0" fontId="0" fillId="0" borderId="13" xfId="0" applyBorder="1" applyAlignment="1">
      <alignment vertical="top"/>
    </xf>
    <xf numFmtId="0" fontId="13" fillId="0" borderId="26" xfId="0" applyFont="1" applyBorder="1" applyAlignment="1">
      <alignment wrapText="1"/>
    </xf>
    <xf numFmtId="0" fontId="20" fillId="0" borderId="6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28" fillId="0" borderId="0" xfId="0" applyFont="1" applyAlignment="1"/>
    <xf numFmtId="0" fontId="28" fillId="0" borderId="67" xfId="0" applyFont="1" applyBorder="1" applyAlignment="1"/>
    <xf numFmtId="0" fontId="29" fillId="0" borderId="0" xfId="0" applyFont="1"/>
    <xf numFmtId="0" fontId="29" fillId="0" borderId="6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1" fillId="0" borderId="0" xfId="0" applyFont="1" applyBorder="1"/>
    <xf numFmtId="0" fontId="31" fillId="0" borderId="0" xfId="0" applyFont="1" applyBorder="1" applyAlignment="1"/>
    <xf numFmtId="0" fontId="32" fillId="0" borderId="0" xfId="0" applyFont="1" applyBorder="1" applyAlignment="1"/>
    <xf numFmtId="0" fontId="28" fillId="0" borderId="0" xfId="0" applyFont="1" applyBorder="1" applyAlignment="1"/>
    <xf numFmtId="0" fontId="25" fillId="0" borderId="0" xfId="0" applyFont="1" applyBorder="1"/>
    <xf numFmtId="0" fontId="32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0" fillId="6" borderId="0" xfId="0" applyFont="1" applyFill="1" applyBorder="1"/>
    <xf numFmtId="0" fontId="8" fillId="0" borderId="3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vertical="center" wrapText="1"/>
    </xf>
    <xf numFmtId="49" fontId="7" fillId="7" borderId="31" xfId="0" applyNumberFormat="1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7" borderId="38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vertical="center" wrapText="1"/>
    </xf>
    <xf numFmtId="49" fontId="13" fillId="7" borderId="27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49" fontId="7" fillId="7" borderId="77" xfId="0" applyNumberFormat="1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55" xfId="0" applyFont="1" applyFill="1" applyBorder="1"/>
    <xf numFmtId="0" fontId="6" fillId="0" borderId="55" xfId="0" applyFont="1" applyFill="1" applyBorder="1" applyAlignment="1"/>
    <xf numFmtId="0" fontId="6" fillId="0" borderId="55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0" fillId="0" borderId="55" xfId="0" applyFill="1" applyBorder="1"/>
    <xf numFmtId="0" fontId="13" fillId="0" borderId="26" xfId="0" applyFont="1" applyFill="1" applyBorder="1" applyAlignment="1"/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0" fillId="0" borderId="26" xfId="0" applyFill="1" applyBorder="1"/>
    <xf numFmtId="0" fontId="34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9" xfId="0" applyBorder="1"/>
    <xf numFmtId="0" fontId="9" fillId="0" borderId="0" xfId="0" applyFont="1" applyFill="1" applyBorder="1" applyAlignment="1">
      <alignment horizontal="center" vertical="center" textRotation="90" wrapText="1"/>
    </xf>
    <xf numFmtId="0" fontId="7" fillId="6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ont="1" applyFill="1" applyBorder="1"/>
    <xf numFmtId="49" fontId="8" fillId="0" borderId="33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/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49" fontId="13" fillId="7" borderId="77" xfId="0" applyNumberFormat="1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left" vertical="center" wrapText="1"/>
    </xf>
    <xf numFmtId="0" fontId="14" fillId="7" borderId="3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7" borderId="77" xfId="0" applyFont="1" applyFill="1" applyBorder="1" applyAlignment="1">
      <alignment horizontal="center" vertical="center"/>
    </xf>
    <xf numFmtId="0" fontId="7" fillId="7" borderId="79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8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8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0" fillId="5" borderId="29" xfId="0" applyFont="1" applyFill="1" applyBorder="1"/>
    <xf numFmtId="0" fontId="19" fillId="0" borderId="7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0" fillId="5" borderId="0" xfId="0" applyFont="1" applyFill="1" applyBorder="1"/>
    <xf numFmtId="49" fontId="7" fillId="7" borderId="27" xfId="0" applyNumberFormat="1" applyFont="1" applyFill="1" applyBorder="1" applyAlignment="1">
      <alignment horizontal="center" vertical="center" wrapText="1"/>
    </xf>
    <xf numFmtId="0" fontId="19" fillId="7" borderId="73" xfId="0" applyFont="1" applyFill="1" applyBorder="1" applyAlignment="1">
      <alignment vertical="center" wrapText="1"/>
    </xf>
    <xf numFmtId="0" fontId="8" fillId="7" borderId="37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vertical="center" wrapText="1"/>
    </xf>
    <xf numFmtId="0" fontId="0" fillId="5" borderId="77" xfId="0" applyFill="1" applyBorder="1"/>
    <xf numFmtId="49" fontId="15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vertical="center" wrapText="1"/>
    </xf>
    <xf numFmtId="0" fontId="8" fillId="0" borderId="8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0" borderId="27" xfId="0" applyFill="1" applyBorder="1"/>
    <xf numFmtId="0" fontId="6" fillId="0" borderId="27" xfId="0" applyFont="1" applyFill="1" applyBorder="1" applyAlignment="1"/>
    <xf numFmtId="0" fontId="6" fillId="0" borderId="85" xfId="0" applyFont="1" applyFill="1" applyBorder="1" applyAlignment="1"/>
    <xf numFmtId="0" fontId="6" fillId="0" borderId="86" xfId="0" applyFont="1" applyFill="1" applyBorder="1" applyAlignment="1"/>
    <xf numFmtId="0" fontId="6" fillId="0" borderId="87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5" borderId="86" xfId="0" applyFont="1" applyFill="1" applyBorder="1" applyAlignment="1">
      <alignment horizontal="center"/>
    </xf>
    <xf numFmtId="0" fontId="6" fillId="5" borderId="87" xfId="0" applyFont="1" applyFill="1" applyBorder="1" applyAlignment="1">
      <alignment horizontal="center"/>
    </xf>
    <xf numFmtId="0" fontId="0" fillId="0" borderId="90" xfId="0" applyFill="1" applyBorder="1"/>
    <xf numFmtId="0" fontId="13" fillId="0" borderId="90" xfId="0" applyFont="1" applyFill="1" applyBorder="1" applyAlignment="1"/>
    <xf numFmtId="0" fontId="13" fillId="0" borderId="40" xfId="0" applyFont="1" applyFill="1" applyBorder="1" applyAlignment="1"/>
    <xf numFmtId="0" fontId="13" fillId="0" borderId="41" xfId="0" applyFont="1" applyFill="1" applyBorder="1" applyAlignment="1"/>
    <xf numFmtId="0" fontId="6" fillId="0" borderId="8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0" fontId="6" fillId="5" borderId="83" xfId="0" applyFont="1" applyFill="1" applyBorder="1" applyAlignment="1">
      <alignment horizontal="center"/>
    </xf>
    <xf numFmtId="0" fontId="0" fillId="0" borderId="73" xfId="0" applyFill="1" applyBorder="1"/>
    <xf numFmtId="0" fontId="13" fillId="0" borderId="73" xfId="0" applyFont="1" applyFill="1" applyBorder="1" applyAlignment="1"/>
    <xf numFmtId="0" fontId="13" fillId="0" borderId="13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0" fillId="0" borderId="39" xfId="0" applyFill="1" applyBorder="1"/>
    <xf numFmtId="0" fontId="13" fillId="0" borderId="9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6" fillId="0" borderId="6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6" xfId="0" applyFont="1" applyFill="1" applyBorder="1" applyAlignment="1">
      <alignment horizontal="center"/>
    </xf>
    <xf numFmtId="0" fontId="0" fillId="0" borderId="2" xfId="0" applyFill="1" applyBorder="1"/>
    <xf numFmtId="0" fontId="6" fillId="0" borderId="27" xfId="0" applyFont="1" applyFill="1" applyBorder="1" applyAlignment="1">
      <alignment horizontal="left"/>
    </xf>
    <xf numFmtId="0" fontId="13" fillId="0" borderId="85" xfId="0" applyFont="1" applyFill="1" applyBorder="1" applyAlignment="1">
      <alignment horizontal="left"/>
    </xf>
    <xf numFmtId="0" fontId="13" fillId="0" borderId="86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0" fillId="0" borderId="34" xfId="0" applyBorder="1"/>
    <xf numFmtId="0" fontId="0" fillId="0" borderId="0" xfId="0" applyFill="1"/>
    <xf numFmtId="0" fontId="5" fillId="0" borderId="0" xfId="0" applyFont="1" applyFill="1" applyAlignment="1"/>
    <xf numFmtId="0" fontId="6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61" xfId="0" applyFont="1" applyFill="1" applyBorder="1"/>
    <xf numFmtId="0" fontId="7" fillId="0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49" fontId="8" fillId="0" borderId="73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/>
    <xf numFmtId="0" fontId="7" fillId="0" borderId="13" xfId="0" applyFont="1" applyFill="1" applyBorder="1"/>
    <xf numFmtId="0" fontId="7" fillId="0" borderId="26" xfId="0" applyFont="1" applyFill="1" applyBorder="1"/>
    <xf numFmtId="0" fontId="7" fillId="0" borderId="11" xfId="0" applyFont="1" applyFill="1" applyBorder="1"/>
    <xf numFmtId="0" fontId="8" fillId="0" borderId="7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0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49" fontId="7" fillId="7" borderId="38" xfId="0" applyNumberFormat="1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vertical="center" wrapText="1"/>
    </xf>
    <xf numFmtId="49" fontId="7" fillId="7" borderId="26" xfId="0" applyNumberFormat="1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0" fillId="7" borderId="0" xfId="0" applyFont="1" applyFill="1" applyBorder="1"/>
    <xf numFmtId="0" fontId="19" fillId="7" borderId="13" xfId="0" applyFont="1" applyFill="1" applyBorder="1" applyAlignment="1">
      <alignment vertical="center" wrapText="1"/>
    </xf>
    <xf numFmtId="49" fontId="13" fillId="7" borderId="38" xfId="0" applyNumberFormat="1" applyFont="1" applyFill="1" applyBorder="1" applyAlignment="1">
      <alignment horizontal="center" vertical="center" wrapText="1"/>
    </xf>
    <xf numFmtId="0" fontId="8" fillId="7" borderId="59" xfId="0" applyFont="1" applyFill="1" applyBorder="1"/>
    <xf numFmtId="0" fontId="7" fillId="7" borderId="0" xfId="0" applyFont="1" applyFill="1" applyBorder="1"/>
    <xf numFmtId="49" fontId="7" fillId="0" borderId="6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5" borderId="82" xfId="0" applyFill="1" applyBorder="1"/>
    <xf numFmtId="0" fontId="6" fillId="5" borderId="40" xfId="0" applyFont="1" applyFill="1" applyBorder="1" applyAlignment="1"/>
    <xf numFmtId="0" fontId="6" fillId="5" borderId="41" xfId="0" applyFont="1" applyFill="1" applyBorder="1" applyAlignment="1"/>
    <xf numFmtId="0" fontId="6" fillId="5" borderId="91" xfId="0" applyFont="1" applyFill="1" applyBorder="1" applyAlignment="1"/>
    <xf numFmtId="2" fontId="6" fillId="7" borderId="82" xfId="0" applyNumberFormat="1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1" xfId="0" applyFont="1" applyFill="1" applyBorder="1" applyAlignment="1">
      <alignment horizontal="center"/>
    </xf>
    <xf numFmtId="0" fontId="6" fillId="7" borderId="105" xfId="0" applyFont="1" applyFill="1" applyBorder="1" applyAlignment="1">
      <alignment horizontal="center"/>
    </xf>
    <xf numFmtId="0" fontId="6" fillId="7" borderId="106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5" borderId="107" xfId="0" applyFont="1" applyFill="1" applyBorder="1" applyAlignment="1">
      <alignment horizontal="center"/>
    </xf>
    <xf numFmtId="0" fontId="6" fillId="5" borderId="82" xfId="0" applyFont="1" applyFill="1" applyBorder="1" applyAlignment="1">
      <alignment horizontal="center"/>
    </xf>
    <xf numFmtId="0" fontId="0" fillId="5" borderId="56" xfId="0" applyFill="1" applyBorder="1"/>
    <xf numFmtId="0" fontId="0" fillId="5" borderId="38" xfId="0" applyFill="1" applyBorder="1"/>
    <xf numFmtId="0" fontId="6" fillId="5" borderId="38" xfId="0" applyFont="1" applyFill="1" applyBorder="1" applyAlignment="1">
      <alignment horizontal="center"/>
    </xf>
    <xf numFmtId="1" fontId="6" fillId="7" borderId="26" xfId="0" applyNumberFormat="1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73" xfId="0" applyFont="1" applyFill="1" applyBorder="1" applyAlignment="1">
      <alignment horizontal="center"/>
    </xf>
    <xf numFmtId="0" fontId="21" fillId="5" borderId="62" xfId="0" applyFont="1" applyFill="1" applyBorder="1" applyAlignment="1">
      <alignment horizontal="center"/>
    </xf>
    <xf numFmtId="0" fontId="0" fillId="5" borderId="69" xfId="0" applyFill="1" applyBorder="1"/>
    <xf numFmtId="0" fontId="13" fillId="5" borderId="68" xfId="0" applyFont="1" applyFill="1" applyBorder="1" applyAlignment="1">
      <alignment wrapText="1"/>
    </xf>
    <xf numFmtId="0" fontId="13" fillId="5" borderId="22" xfId="0" applyFont="1" applyFill="1" applyBorder="1" applyAlignment="1">
      <alignment wrapText="1"/>
    </xf>
    <xf numFmtId="0" fontId="6" fillId="5" borderId="93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94" xfId="0" applyFont="1" applyFill="1" applyBorder="1" applyAlignment="1">
      <alignment horizontal="center"/>
    </xf>
    <xf numFmtId="0" fontId="6" fillId="5" borderId="104" xfId="0" applyFont="1" applyFill="1" applyBorder="1" applyAlignment="1">
      <alignment horizontal="center"/>
    </xf>
    <xf numFmtId="0" fontId="6" fillId="5" borderId="68" xfId="0" applyFont="1" applyFill="1" applyBorder="1" applyAlignment="1">
      <alignment horizontal="center"/>
    </xf>
    <xf numFmtId="0" fontId="6" fillId="5" borderId="69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0" fillId="5" borderId="87" xfId="0" applyFill="1" applyBorder="1"/>
    <xf numFmtId="0" fontId="6" fillId="5" borderId="89" xfId="0" applyFont="1" applyFill="1" applyBorder="1" applyAlignment="1">
      <alignment horizontal="left"/>
    </xf>
    <xf numFmtId="0" fontId="13" fillId="5" borderId="86" xfId="0" applyFont="1" applyFill="1" applyBorder="1" applyAlignment="1">
      <alignment horizontal="left"/>
    </xf>
    <xf numFmtId="0" fontId="6" fillId="5" borderId="27" xfId="0" applyFont="1" applyFill="1" applyBorder="1" applyAlignment="1">
      <alignment horizontal="center"/>
    </xf>
    <xf numFmtId="0" fontId="6" fillId="5" borderId="85" xfId="0" applyFont="1" applyFill="1" applyBorder="1" applyAlignment="1">
      <alignment horizontal="center"/>
    </xf>
    <xf numFmtId="0" fontId="6" fillId="5" borderId="88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97" xfId="0" applyFont="1" applyFill="1" applyBorder="1" applyAlignment="1">
      <alignment horizontal="center"/>
    </xf>
    <xf numFmtId="0" fontId="28" fillId="0" borderId="0" xfId="0" applyFont="1" applyFill="1" applyAlignment="1"/>
    <xf numFmtId="0" fontId="25" fillId="0" borderId="0" xfId="0" applyFont="1" applyFill="1" applyBorder="1"/>
    <xf numFmtId="0" fontId="2" fillId="0" borderId="0" xfId="0" applyFont="1" applyFill="1" applyBorder="1"/>
    <xf numFmtId="0" fontId="14" fillId="0" borderId="0" xfId="0" applyFont="1"/>
    <xf numFmtId="0" fontId="3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6" fillId="0" borderId="0" xfId="0" applyFont="1" applyBorder="1" applyAlignment="1"/>
    <xf numFmtId="0" fontId="6" fillId="0" borderId="8" xfId="0" applyFont="1" applyBorder="1" applyAlignment="1"/>
    <xf numFmtId="0" fontId="14" fillId="0" borderId="0" xfId="0" applyFont="1" applyBorder="1"/>
    <xf numFmtId="0" fontId="6" fillId="0" borderId="6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4" fillId="0" borderId="0" xfId="0" applyFont="1" applyFill="1" applyBorder="1"/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/>
    </xf>
    <xf numFmtId="0" fontId="38" fillId="0" borderId="0" xfId="0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4" fillId="6" borderId="0" xfId="0" applyFont="1" applyFill="1" applyBorder="1"/>
    <xf numFmtId="49" fontId="13" fillId="0" borderId="81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vertical="center" wrapText="1"/>
    </xf>
    <xf numFmtId="0" fontId="13" fillId="6" borderId="80" xfId="0" applyFont="1" applyFill="1" applyBorder="1" applyAlignment="1">
      <alignment horizontal="center" vertical="center" wrapText="1"/>
    </xf>
    <xf numFmtId="0" fontId="13" fillId="6" borderId="6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13" fillId="6" borderId="41" xfId="0" applyFont="1" applyFill="1" applyBorder="1"/>
    <xf numFmtId="0" fontId="13" fillId="6" borderId="41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4" fillId="6" borderId="0" xfId="0" applyFont="1" applyFill="1"/>
    <xf numFmtId="49" fontId="13" fillId="6" borderId="2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/>
    </xf>
    <xf numFmtId="0" fontId="13" fillId="6" borderId="0" xfId="0" applyFont="1" applyFill="1" applyBorder="1"/>
    <xf numFmtId="49" fontId="13" fillId="0" borderId="34" xfId="0" applyNumberFormat="1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49" fontId="13" fillId="8" borderId="26" xfId="0" applyNumberFormat="1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13" fillId="8" borderId="82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4" fillId="5" borderId="41" xfId="0" applyFont="1" applyFill="1" applyBorder="1"/>
    <xf numFmtId="0" fontId="27" fillId="5" borderId="40" xfId="0" applyFont="1" applyFill="1" applyBorder="1" applyAlignment="1">
      <alignment horizontal="center"/>
    </xf>
    <xf numFmtId="0" fontId="14" fillId="5" borderId="55" xfId="0" applyFont="1" applyFill="1" applyBorder="1"/>
    <xf numFmtId="0" fontId="14" fillId="5" borderId="26" xfId="0" applyFont="1" applyFill="1" applyBorder="1"/>
    <xf numFmtId="0" fontId="27" fillId="5" borderId="13" xfId="0" applyFont="1" applyFill="1" applyBorder="1" applyAlignment="1">
      <alignment horizontal="center"/>
    </xf>
    <xf numFmtId="0" fontId="14" fillId="5" borderId="26" xfId="0" applyFont="1" applyFill="1" applyBorder="1" applyAlignment="1">
      <alignment vertical="top"/>
    </xf>
    <xf numFmtId="0" fontId="21" fillId="0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left"/>
    </xf>
    <xf numFmtId="0" fontId="36" fillId="0" borderId="0" xfId="0" applyFont="1" applyBorder="1"/>
    <xf numFmtId="0" fontId="31" fillId="0" borderId="0" xfId="0" applyFont="1"/>
    <xf numFmtId="0" fontId="31" fillId="0" borderId="6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4" fillId="0" borderId="0" xfId="0" applyFont="1" applyAlignment="1"/>
    <xf numFmtId="0" fontId="39" fillId="0" borderId="0" xfId="0" applyFont="1" applyBorder="1" applyAlignment="1"/>
    <xf numFmtId="0" fontId="28" fillId="0" borderId="0" xfId="0" applyFont="1" applyBorder="1"/>
    <xf numFmtId="0" fontId="3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13" fillId="7" borderId="108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40" fillId="7" borderId="13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/>
    </xf>
    <xf numFmtId="0" fontId="13" fillId="7" borderId="26" xfId="0" applyFont="1" applyFill="1" applyBorder="1"/>
    <xf numFmtId="0" fontId="13" fillId="7" borderId="11" xfId="0" applyFont="1" applyFill="1" applyBorder="1"/>
    <xf numFmtId="0" fontId="6" fillId="7" borderId="13" xfId="0" applyFont="1" applyFill="1" applyBorder="1" applyAlignment="1">
      <alignment horizontal="center" vertical="center"/>
    </xf>
    <xf numFmtId="0" fontId="6" fillId="7" borderId="26" xfId="0" applyFont="1" applyFill="1" applyBorder="1"/>
    <xf numFmtId="0" fontId="13" fillId="7" borderId="0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 vertical="center"/>
    </xf>
    <xf numFmtId="0" fontId="0" fillId="7" borderId="0" xfId="0" applyFont="1" applyFill="1"/>
    <xf numFmtId="49" fontId="7" fillId="0" borderId="7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0" fillId="0" borderId="107" xfId="0" applyFill="1" applyBorder="1"/>
    <xf numFmtId="0" fontId="6" fillId="0" borderId="109" xfId="0" applyFont="1" applyFill="1" applyBorder="1" applyAlignment="1"/>
    <xf numFmtId="0" fontId="6" fillId="0" borderId="65" xfId="0" applyFont="1" applyFill="1" applyBorder="1" applyAlignment="1"/>
    <xf numFmtId="0" fontId="6" fillId="0" borderId="103" xfId="0" applyFont="1" applyFill="1" applyBorder="1" applyAlignment="1"/>
    <xf numFmtId="0" fontId="6" fillId="0" borderId="107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0" fillId="0" borderId="34" xfId="0" applyFill="1" applyBorder="1"/>
    <xf numFmtId="0" fontId="0" fillId="0" borderId="77" xfId="0" applyFill="1" applyBorder="1"/>
    <xf numFmtId="0" fontId="0" fillId="0" borderId="36" xfId="0" applyFill="1" applyBorder="1"/>
    <xf numFmtId="0" fontId="13" fillId="0" borderId="11" xfId="0" applyFont="1" applyFill="1" applyBorder="1" applyAlignment="1"/>
    <xf numFmtId="0" fontId="6" fillId="0" borderId="36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0" fillId="0" borderId="26" xfId="0" applyFill="1" applyBorder="1" applyAlignment="1">
      <alignment vertical="top"/>
    </xf>
    <xf numFmtId="0" fontId="6" fillId="0" borderId="14" xfId="0" applyFont="1" applyFill="1" applyBorder="1" applyAlignment="1">
      <alignment horizontal="center"/>
    </xf>
    <xf numFmtId="0" fontId="13" fillId="0" borderId="94" xfId="0" applyFont="1" applyFill="1" applyBorder="1" applyAlignment="1">
      <alignment wrapText="1"/>
    </xf>
    <xf numFmtId="0" fontId="6" fillId="0" borderId="39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0" fillId="0" borderId="80" xfId="0" applyFill="1" applyBorder="1"/>
    <xf numFmtId="0" fontId="6" fillId="0" borderId="19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28" fillId="0" borderId="67" xfId="0" applyFont="1" applyFill="1" applyBorder="1" applyAlignment="1"/>
    <xf numFmtId="0" fontId="29" fillId="0" borderId="0" xfId="0" applyFont="1" applyFill="1"/>
    <xf numFmtId="0" fontId="29" fillId="0" borderId="6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/>
    <xf numFmtId="0" fontId="0" fillId="0" borderId="0" xfId="0" applyFill="1" applyAlignment="1"/>
    <xf numFmtId="0" fontId="25" fillId="0" borderId="1" xfId="0" applyFont="1" applyBorder="1"/>
    <xf numFmtId="0" fontId="14" fillId="0" borderId="0" xfId="0" applyFont="1" applyAlignment="1">
      <alignment horizontal="left"/>
    </xf>
    <xf numFmtId="0" fontId="6" fillId="0" borderId="0" xfId="0" applyFont="1" applyAlignment="1"/>
    <xf numFmtId="0" fontId="36" fillId="0" borderId="0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/>
    <xf numFmtId="49" fontId="13" fillId="0" borderId="76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/>
    <xf numFmtId="0" fontId="13" fillId="0" borderId="18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" fontId="13" fillId="0" borderId="26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49" fontId="13" fillId="0" borderId="111" xfId="0" applyNumberFormat="1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0" xfId="0" applyFont="1" applyFill="1" applyBorder="1"/>
    <xf numFmtId="0" fontId="6" fillId="0" borderId="78" xfId="0" applyFont="1" applyFill="1" applyBorder="1" applyAlignment="1"/>
    <xf numFmtId="0" fontId="6" fillId="0" borderId="40" xfId="0" applyFont="1" applyFill="1" applyBorder="1" applyAlignment="1"/>
    <xf numFmtId="0" fontId="6" fillId="0" borderId="41" xfId="0" applyFont="1" applyFill="1" applyBorder="1" applyAlignment="1"/>
    <xf numFmtId="0" fontId="27" fillId="0" borderId="40" xfId="0" applyFont="1" applyFill="1" applyBorder="1" applyAlignment="1">
      <alignment horizontal="center"/>
    </xf>
    <xf numFmtId="0" fontId="14" fillId="0" borderId="83" xfId="0" applyFont="1" applyFill="1" applyBorder="1"/>
    <xf numFmtId="0" fontId="14" fillId="0" borderId="13" xfId="0" applyFont="1" applyFill="1" applyBorder="1"/>
    <xf numFmtId="0" fontId="13" fillId="0" borderId="38" xfId="0" applyFont="1" applyFill="1" applyBorder="1" applyAlignment="1"/>
    <xf numFmtId="0" fontId="27" fillId="0" borderId="13" xfId="0" applyFont="1" applyFill="1" applyBorder="1" applyAlignment="1">
      <alignment horizontal="center"/>
    </xf>
    <xf numFmtId="0" fontId="14" fillId="0" borderId="25" xfId="0" applyFont="1" applyFill="1" applyBorder="1" applyAlignment="1">
      <alignment vertical="top"/>
    </xf>
    <xf numFmtId="0" fontId="14" fillId="0" borderId="25" xfId="0" applyFont="1" applyFill="1" applyBorder="1"/>
    <xf numFmtId="0" fontId="13" fillId="0" borderId="38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6" fillId="0" borderId="38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29" xfId="0" applyFont="1" applyFill="1" applyBorder="1"/>
    <xf numFmtId="0" fontId="31" fillId="0" borderId="79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49" fontId="13" fillId="0" borderId="107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3" fillId="0" borderId="107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/>
    <xf numFmtId="0" fontId="27" fillId="0" borderId="12" xfId="0" applyFont="1" applyBorder="1" applyAlignment="1">
      <alignment horizontal="center"/>
    </xf>
    <xf numFmtId="0" fontId="14" fillId="0" borderId="13" xfId="0" applyFont="1" applyBorder="1" applyAlignment="1">
      <alignment vertical="top"/>
    </xf>
    <xf numFmtId="0" fontId="27" fillId="0" borderId="37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9" fillId="6" borderId="2" xfId="0" applyFont="1" applyFill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19" fillId="0" borderId="7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/>
    <xf numFmtId="0" fontId="19" fillId="0" borderId="41" xfId="0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/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49" fontId="19" fillId="8" borderId="111" xfId="0" applyNumberFormat="1" applyFont="1" applyFill="1" applyBorder="1" applyAlignment="1">
      <alignment horizontal="center" vertical="center" wrapText="1"/>
    </xf>
    <xf numFmtId="0" fontId="19" fillId="8" borderId="111" xfId="0" applyFont="1" applyFill="1" applyBorder="1" applyAlignment="1">
      <alignment vertical="center" wrapText="1"/>
    </xf>
    <xf numFmtId="0" fontId="19" fillId="8" borderId="111" xfId="0" applyFont="1" applyFill="1" applyBorder="1" applyAlignment="1">
      <alignment horizontal="center" vertical="center" wrapText="1"/>
    </xf>
    <xf numFmtId="0" fontId="43" fillId="8" borderId="111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26" xfId="0" applyFont="1" applyFill="1" applyBorder="1" applyAlignment="1">
      <alignment horizontal="center" vertical="center"/>
    </xf>
    <xf numFmtId="0" fontId="19" fillId="8" borderId="5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45" fillId="5" borderId="40" xfId="0" applyFont="1" applyFill="1" applyBorder="1"/>
    <xf numFmtId="0" fontId="43" fillId="5" borderId="78" xfId="0" applyFont="1" applyFill="1" applyBorder="1" applyAlignment="1"/>
    <xf numFmtId="0" fontId="43" fillId="5" borderId="40" xfId="0" applyFont="1" applyFill="1" applyBorder="1" applyAlignment="1"/>
    <xf numFmtId="0" fontId="43" fillId="5" borderId="41" xfId="0" applyFont="1" applyFill="1" applyBorder="1" applyAlignment="1"/>
    <xf numFmtId="0" fontId="43" fillId="5" borderId="78" xfId="0" applyFont="1" applyFill="1" applyBorder="1" applyAlignment="1">
      <alignment horizontal="center"/>
    </xf>
    <xf numFmtId="0" fontId="43" fillId="5" borderId="41" xfId="0" applyFont="1" applyFill="1" applyBorder="1" applyAlignment="1">
      <alignment horizontal="center"/>
    </xf>
    <xf numFmtId="0" fontId="43" fillId="5" borderId="83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0" fontId="0" fillId="5" borderId="83" xfId="0" applyFill="1" applyBorder="1"/>
    <xf numFmtId="0" fontId="45" fillId="5" borderId="13" xfId="0" applyFont="1" applyFill="1" applyBorder="1"/>
    <xf numFmtId="0" fontId="19" fillId="5" borderId="38" xfId="0" applyFont="1" applyFill="1" applyBorder="1" applyAlignment="1"/>
    <xf numFmtId="0" fontId="19" fillId="5" borderId="13" xfId="0" applyFont="1" applyFill="1" applyBorder="1" applyAlignment="1"/>
    <xf numFmtId="0" fontId="19" fillId="5" borderId="26" xfId="0" applyFont="1" applyFill="1" applyBorder="1" applyAlignment="1"/>
    <xf numFmtId="0" fontId="43" fillId="5" borderId="38" xfId="0" applyFont="1" applyFill="1" applyBorder="1" applyAlignment="1">
      <alignment horizontal="center"/>
    </xf>
    <xf numFmtId="0" fontId="43" fillId="5" borderId="36" xfId="0" applyFont="1" applyFill="1" applyBorder="1" applyAlignment="1">
      <alignment horizontal="center"/>
    </xf>
    <xf numFmtId="0" fontId="43" fillId="5" borderId="13" xfId="0" applyFont="1" applyFill="1" applyBorder="1" applyAlignment="1">
      <alignment horizontal="center"/>
    </xf>
    <xf numFmtId="0" fontId="43" fillId="5" borderId="25" xfId="0" applyFont="1" applyFill="1" applyBorder="1" applyAlignment="1">
      <alignment horizontal="center"/>
    </xf>
    <xf numFmtId="0" fontId="43" fillId="5" borderId="26" xfId="0" applyFont="1" applyFill="1" applyBorder="1" applyAlignment="1">
      <alignment horizontal="center"/>
    </xf>
    <xf numFmtId="1" fontId="43" fillId="5" borderId="26" xfId="0" applyNumberFormat="1" applyFont="1" applyFill="1" applyBorder="1" applyAlignment="1">
      <alignment horizontal="center"/>
    </xf>
    <xf numFmtId="0" fontId="0" fillId="5" borderId="25" xfId="0" applyFill="1" applyBorder="1" applyAlignment="1">
      <alignment vertical="top"/>
    </xf>
    <xf numFmtId="0" fontId="46" fillId="5" borderId="26" xfId="0" applyFont="1" applyFill="1" applyBorder="1" applyAlignment="1">
      <alignment horizontal="center"/>
    </xf>
    <xf numFmtId="0" fontId="0" fillId="5" borderId="25" xfId="0" applyFill="1" applyBorder="1"/>
    <xf numFmtId="0" fontId="19" fillId="5" borderId="38" xfId="0" applyFont="1" applyFill="1" applyBorder="1" applyAlignment="1">
      <alignment wrapText="1"/>
    </xf>
    <xf numFmtId="0" fontId="19" fillId="5" borderId="13" xfId="0" applyFont="1" applyFill="1" applyBorder="1" applyAlignment="1">
      <alignment wrapText="1"/>
    </xf>
    <xf numFmtId="0" fontId="19" fillId="5" borderId="26" xfId="0" applyFont="1" applyFill="1" applyBorder="1" applyAlignment="1">
      <alignment wrapText="1"/>
    </xf>
    <xf numFmtId="0" fontId="0" fillId="5" borderId="13" xfId="0" applyFill="1" applyBorder="1"/>
    <xf numFmtId="0" fontId="6" fillId="5" borderId="38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7" fillId="0" borderId="0" xfId="0" applyFont="1" applyAlignment="1"/>
    <xf numFmtId="2" fontId="19" fillId="0" borderId="32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9" fillId="0" borderId="79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/>
    </xf>
    <xf numFmtId="0" fontId="43" fillId="0" borderId="2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19" fillId="0" borderId="59" xfId="0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43" fillId="7" borderId="2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0" borderId="113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0" fillId="0" borderId="51" xfId="0" applyFill="1" applyBorder="1" applyAlignment="1">
      <alignment horizontal="left"/>
    </xf>
    <xf numFmtId="0" fontId="0" fillId="5" borderId="2" xfId="0" applyFill="1" applyBorder="1"/>
    <xf numFmtId="0" fontId="6" fillId="5" borderId="85" xfId="0" applyFont="1" applyFill="1" applyBorder="1" applyAlignment="1"/>
    <xf numFmtId="0" fontId="6" fillId="5" borderId="86" xfId="0" applyFont="1" applyFill="1" applyBorder="1" applyAlignment="1"/>
    <xf numFmtId="0" fontId="6" fillId="5" borderId="88" xfId="0" applyFont="1" applyFill="1" applyBorder="1" applyAlignment="1"/>
    <xf numFmtId="2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98" xfId="0" applyFont="1" applyFill="1" applyBorder="1" applyAlignment="1">
      <alignment horizontal="center"/>
    </xf>
    <xf numFmtId="0" fontId="0" fillId="5" borderId="41" xfId="0" applyFill="1" applyBorder="1"/>
    <xf numFmtId="0" fontId="0" fillId="5" borderId="112" xfId="0" applyFill="1" applyBorder="1"/>
    <xf numFmtId="0" fontId="13" fillId="5" borderId="40" xfId="0" applyFont="1" applyFill="1" applyBorder="1" applyAlignment="1"/>
    <xf numFmtId="0" fontId="13" fillId="5" borderId="41" xfId="0" applyFont="1" applyFill="1" applyBorder="1" applyAlignment="1"/>
    <xf numFmtId="0" fontId="13" fillId="5" borderId="91" xfId="0" applyFont="1" applyFill="1" applyBorder="1" applyAlignment="1"/>
    <xf numFmtId="0" fontId="6" fillId="5" borderId="112" xfId="0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0" fontId="13" fillId="5" borderId="11" xfId="0" applyFont="1" applyFill="1" applyBorder="1" applyAlignment="1"/>
    <xf numFmtId="0" fontId="0" fillId="5" borderId="114" xfId="0" applyFill="1" applyBorder="1"/>
    <xf numFmtId="0" fontId="13" fillId="5" borderId="10" xfId="0" applyFont="1" applyFill="1" applyBorder="1" applyAlignment="1">
      <alignment wrapText="1"/>
    </xf>
    <xf numFmtId="0" fontId="13" fillId="5" borderId="14" xfId="0" applyFont="1" applyFill="1" applyBorder="1" applyAlignment="1">
      <alignment wrapText="1"/>
    </xf>
    <xf numFmtId="0" fontId="13" fillId="5" borderId="79" xfId="0" applyFont="1" applyFill="1" applyBorder="1" applyAlignment="1">
      <alignment wrapText="1"/>
    </xf>
    <xf numFmtId="0" fontId="6" fillId="5" borderId="1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85" xfId="0" applyFont="1" applyFill="1" applyBorder="1" applyAlignment="1">
      <alignment horizontal="left"/>
    </xf>
    <xf numFmtId="0" fontId="13" fillId="5" borderId="88" xfId="0" applyFont="1" applyFill="1" applyBorder="1" applyAlignment="1">
      <alignment horizontal="left"/>
    </xf>
    <xf numFmtId="0" fontId="0" fillId="0" borderId="59" xfId="0" applyBorder="1"/>
    <xf numFmtId="0" fontId="0" fillId="0" borderId="99" xfId="0" applyBorder="1"/>
    <xf numFmtId="0" fontId="2" fillId="0" borderId="61" xfId="0" applyFont="1" applyBorder="1"/>
    <xf numFmtId="49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3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0" fillId="9" borderId="0" xfId="0" applyFont="1" applyFill="1" applyBorder="1"/>
    <xf numFmtId="0" fontId="7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0" fillId="5" borderId="40" xfId="0" applyFill="1" applyBorder="1"/>
    <xf numFmtId="0" fontId="6" fillId="0" borderId="1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8" fillId="0" borderId="0" xfId="0" applyFont="1" applyFill="1" applyBorder="1"/>
    <xf numFmtId="0" fontId="49" fillId="0" borderId="13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8" fillId="0" borderId="26" xfId="0" applyFont="1" applyFill="1" applyBorder="1"/>
    <xf numFmtId="0" fontId="25" fillId="0" borderId="26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79" xfId="0" applyFont="1" applyFill="1" applyBorder="1" applyAlignment="1">
      <alignment horizontal="center" vertical="center" textRotation="90" wrapText="1"/>
    </xf>
    <xf numFmtId="0" fontId="48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40" fillId="0" borderId="83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 wrapText="1"/>
    </xf>
    <xf numFmtId="0" fontId="48" fillId="0" borderId="8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5" fillId="0" borderId="44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/>
    </xf>
    <xf numFmtId="0" fontId="0" fillId="6" borderId="83" xfId="0" applyFill="1" applyBorder="1"/>
    <xf numFmtId="0" fontId="0" fillId="0" borderId="0" xfId="0" applyBorder="1" applyAlignment="1"/>
    <xf numFmtId="0" fontId="21" fillId="5" borderId="25" xfId="0" applyFont="1" applyFill="1" applyBorder="1" applyAlignment="1">
      <alignment horizontal="center"/>
    </xf>
    <xf numFmtId="1" fontId="21" fillId="5" borderId="26" xfId="0" applyNumberFormat="1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0" fillId="6" borderId="25" xfId="0" applyFill="1" applyBorder="1" applyAlignment="1">
      <alignment vertical="top"/>
    </xf>
    <xf numFmtId="0" fontId="0" fillId="6" borderId="25" xfId="0" applyFill="1" applyBorder="1"/>
    <xf numFmtId="0" fontId="6" fillId="0" borderId="32" xfId="0" applyFont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0" fontId="13" fillId="7" borderId="99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49" fontId="13" fillId="7" borderId="35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left" vertical="center"/>
    </xf>
    <xf numFmtId="0" fontId="13" fillId="7" borderId="14" xfId="0" applyFont="1" applyFill="1" applyBorder="1"/>
    <xf numFmtId="0" fontId="6" fillId="7" borderId="36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6" fillId="7" borderId="14" xfId="0" applyFont="1" applyFill="1" applyBorder="1"/>
    <xf numFmtId="0" fontId="13" fillId="7" borderId="35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0" fillId="7" borderId="38" xfId="0" applyFont="1" applyFill="1" applyBorder="1"/>
    <xf numFmtId="0" fontId="13" fillId="7" borderId="36" xfId="0" applyFont="1" applyFill="1" applyBorder="1"/>
    <xf numFmtId="0" fontId="0" fillId="7" borderId="13" xfId="0" applyFont="1" applyFill="1" applyBorder="1"/>
    <xf numFmtId="0" fontId="0" fillId="7" borderId="26" xfId="0" applyFont="1" applyFill="1" applyBorder="1"/>
    <xf numFmtId="0" fontId="0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/>
    <xf numFmtId="0" fontId="6" fillId="0" borderId="66" xfId="0" applyFont="1" applyFill="1" applyBorder="1" applyAlignment="1">
      <alignment horizontal="center"/>
    </xf>
    <xf numFmtId="0" fontId="13" fillId="0" borderId="36" xfId="0" applyFont="1" applyFill="1" applyBorder="1" applyAlignment="1"/>
    <xf numFmtId="0" fontId="0" fillId="0" borderId="114" xfId="0" applyFill="1" applyBorder="1"/>
    <xf numFmtId="0" fontId="13" fillId="0" borderId="114" xfId="0" applyFont="1" applyFill="1" applyBorder="1" applyAlignment="1"/>
    <xf numFmtId="0" fontId="13" fillId="0" borderId="2" xfId="0" applyFont="1" applyFill="1" applyBorder="1" applyAlignment="1">
      <alignment wrapText="1"/>
    </xf>
    <xf numFmtId="0" fontId="6" fillId="0" borderId="2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25" fillId="0" borderId="29" xfId="0" applyFont="1" applyBorder="1"/>
    <xf numFmtId="0" fontId="6" fillId="0" borderId="14" xfId="0" applyFont="1" applyFill="1" applyBorder="1" applyAlignment="1">
      <alignment horizontal="center" vertical="center" textRotation="90" wrapText="1"/>
    </xf>
    <xf numFmtId="12" fontId="53" fillId="0" borderId="26" xfId="0" applyNumberFormat="1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" fontId="53" fillId="0" borderId="26" xfId="0" applyNumberFormat="1" applyFont="1" applyFill="1" applyBorder="1" applyAlignment="1">
      <alignment horizontal="center" vertical="center" wrapText="1"/>
    </xf>
    <xf numFmtId="12" fontId="7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4" fontId="53" fillId="0" borderId="26" xfId="0" applyNumberFormat="1" applyFont="1" applyFill="1" applyBorder="1" applyAlignment="1">
      <alignment horizontal="center" vertical="center" wrapText="1"/>
    </xf>
    <xf numFmtId="49" fontId="7" fillId="0" borderId="118" xfId="0" applyNumberFormat="1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54" fillId="5" borderId="26" xfId="0" applyFont="1" applyFill="1" applyBorder="1" applyAlignment="1">
      <alignment horizontal="center"/>
    </xf>
    <xf numFmtId="0" fontId="14" fillId="0" borderId="70" xfId="0" applyFont="1" applyBorder="1"/>
    <xf numFmtId="0" fontId="14" fillId="0" borderId="29" xfId="0" applyFont="1" applyBorder="1"/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4" fillId="0" borderId="41" xfId="0" applyFont="1" applyFill="1" applyBorder="1"/>
    <xf numFmtId="0" fontId="14" fillId="0" borderId="26" xfId="0" applyFont="1" applyFill="1" applyBorder="1" applyAlignment="1">
      <alignment vertical="top"/>
    </xf>
    <xf numFmtId="0" fontId="14" fillId="0" borderId="26" xfId="0" applyFont="1" applyBorder="1"/>
    <xf numFmtId="0" fontId="28" fillId="0" borderId="26" xfId="0" applyFont="1" applyBorder="1" applyAlignment="1">
      <alignment horizontal="center" vertical="center" textRotation="90" wrapText="1"/>
    </xf>
    <xf numFmtId="0" fontId="27" fillId="0" borderId="59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69" xfId="0" applyFont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14" fillId="0" borderId="72" xfId="0" applyFont="1" applyBorder="1"/>
    <xf numFmtId="0" fontId="6" fillId="0" borderId="26" xfId="0" applyFont="1" applyBorder="1" applyAlignment="1">
      <alignment horizontal="left"/>
    </xf>
    <xf numFmtId="0" fontId="30" fillId="0" borderId="0" xfId="0" applyFont="1" applyBorder="1" applyAlignment="1"/>
    <xf numFmtId="0" fontId="14" fillId="0" borderId="0" xfId="0" applyFont="1" applyBorder="1" applyAlignment="1"/>
    <xf numFmtId="0" fontId="36" fillId="0" borderId="72" xfId="0" applyFont="1" applyBorder="1"/>
    <xf numFmtId="0" fontId="42" fillId="0" borderId="0" xfId="0" applyFont="1"/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/>
    </xf>
    <xf numFmtId="49" fontId="7" fillId="0" borderId="105" xfId="0" applyNumberFormat="1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horizontal="center" vertical="center" wrapText="1"/>
    </xf>
    <xf numFmtId="2" fontId="7" fillId="0" borderId="105" xfId="1" applyNumberFormat="1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0" fillId="0" borderId="29" xfId="0" applyFill="1" applyBorder="1"/>
    <xf numFmtId="0" fontId="7" fillId="0" borderId="107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horizontal="center" vertical="center" wrapText="1"/>
    </xf>
    <xf numFmtId="2" fontId="7" fillId="0" borderId="107" xfId="0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5" fillId="0" borderId="12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6" fillId="0" borderId="112" xfId="0" applyFont="1" applyFill="1" applyBorder="1" applyAlignment="1"/>
    <xf numFmtId="2" fontId="6" fillId="0" borderId="8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5" borderId="0" xfId="0" applyFill="1" applyBorder="1" applyAlignment="1">
      <alignment vertical="top"/>
    </xf>
    <xf numFmtId="0" fontId="6" fillId="0" borderId="75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0" fillId="0" borderId="82" xfId="0" applyBorder="1"/>
    <xf numFmtId="0" fontId="6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61" xfId="0" applyFill="1" applyBorder="1"/>
    <xf numFmtId="0" fontId="2" fillId="0" borderId="61" xfId="0" applyFont="1" applyFill="1" applyBorder="1"/>
    <xf numFmtId="0" fontId="2" fillId="0" borderId="29" xfId="0" applyFont="1" applyFill="1" applyBorder="1"/>
    <xf numFmtId="0" fontId="5" fillId="0" borderId="1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0" fillId="0" borderId="38" xfId="0" applyFill="1" applyBorder="1"/>
    <xf numFmtId="0" fontId="6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38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6" fillId="0" borderId="38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62" xfId="0" applyFont="1" applyFill="1" applyBorder="1" applyAlignment="1">
      <alignment horizontal="left"/>
    </xf>
    <xf numFmtId="0" fontId="20" fillId="0" borderId="5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3" fillId="0" borderId="62" xfId="0" applyFont="1" applyFill="1" applyBorder="1" applyAlignment="1"/>
    <xf numFmtId="0" fontId="20" fillId="0" borderId="23" xfId="0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7" fillId="0" borderId="62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35" xfId="0" applyFill="1" applyBorder="1"/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3" fillId="0" borderId="79" xfId="0" applyFont="1" applyFill="1" applyBorder="1" applyAlignment="1">
      <alignment wrapText="1"/>
    </xf>
    <xf numFmtId="0" fontId="13" fillId="0" borderId="102" xfId="0" applyFont="1" applyFill="1" applyBorder="1" applyAlignment="1"/>
    <xf numFmtId="0" fontId="20" fillId="0" borderId="9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left"/>
    </xf>
    <xf numFmtId="0" fontId="13" fillId="0" borderId="65" xfId="0" applyFont="1" applyFill="1" applyBorder="1" applyAlignment="1">
      <alignment horizontal="left"/>
    </xf>
    <xf numFmtId="0" fontId="13" fillId="0" borderId="103" xfId="0" applyFont="1" applyFill="1" applyBorder="1" applyAlignment="1">
      <alignment horizontal="left"/>
    </xf>
    <xf numFmtId="0" fontId="27" fillId="0" borderId="75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8" fillId="0" borderId="34" xfId="0" applyFont="1" applyBorder="1" applyAlignment="1"/>
    <xf numFmtId="0" fontId="25" fillId="0" borderId="34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165" fontId="6" fillId="7" borderId="26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61" xfId="0" applyFont="1" applyFill="1" applyBorder="1"/>
    <xf numFmtId="0" fontId="7" fillId="0" borderId="0" xfId="0" applyFont="1" applyFill="1" applyBorder="1"/>
    <xf numFmtId="0" fontId="14" fillId="0" borderId="112" xfId="0" applyFont="1" applyFill="1" applyBorder="1"/>
    <xf numFmtId="0" fontId="14" fillId="0" borderId="36" xfId="0" applyFont="1" applyFill="1" applyBorder="1"/>
    <xf numFmtId="0" fontId="6" fillId="0" borderId="29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textRotation="90" wrapText="1"/>
    </xf>
    <xf numFmtId="49" fontId="7" fillId="0" borderId="115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vertical="center" wrapText="1"/>
    </xf>
    <xf numFmtId="49" fontId="7" fillId="0" borderId="111" xfId="0" applyNumberFormat="1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0" borderId="83" xfId="0" applyFill="1" applyBorder="1"/>
    <xf numFmtId="0" fontId="0" fillId="0" borderId="13" xfId="0" applyFill="1" applyBorder="1"/>
    <xf numFmtId="0" fontId="0" fillId="0" borderId="25" xfId="0" applyFill="1" applyBorder="1" applyAlignment="1">
      <alignment vertical="top"/>
    </xf>
    <xf numFmtId="0" fontId="0" fillId="0" borderId="25" xfId="0" applyFill="1" applyBorder="1"/>
    <xf numFmtId="0" fontId="13" fillId="0" borderId="6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114" xfId="0" applyNumberFormat="1" applyFont="1" applyFill="1" applyBorder="1" applyAlignment="1">
      <alignment horizontal="center" vertical="center" wrapText="1"/>
    </xf>
    <xf numFmtId="0" fontId="14" fillId="0" borderId="107" xfId="0" applyFont="1" applyFill="1" applyBorder="1"/>
    <xf numFmtId="0" fontId="14" fillId="0" borderId="114" xfId="0" applyFont="1" applyFill="1" applyBorder="1"/>
    <xf numFmtId="0" fontId="14" fillId="0" borderId="2" xfId="0" applyFont="1" applyFill="1" applyBorder="1"/>
    <xf numFmtId="0" fontId="13" fillId="0" borderId="109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13" fillId="0" borderId="103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/>
    </xf>
    <xf numFmtId="0" fontId="13" fillId="0" borderId="10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3" fillId="0" borderId="10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5" fillId="0" borderId="0" xfId="0" applyFont="1" applyBorder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/>
    <xf numFmtId="0" fontId="1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6" borderId="0" xfId="0" applyFont="1" applyFill="1"/>
    <xf numFmtId="0" fontId="0" fillId="6" borderId="0" xfId="0" applyFill="1"/>
    <xf numFmtId="0" fontId="6" fillId="6" borderId="22" xfId="0" applyFont="1" applyFill="1" applyBorder="1" applyAlignment="1">
      <alignment horizontal="center" vertical="center" textRotation="90" wrapText="1"/>
    </xf>
    <xf numFmtId="0" fontId="19" fillId="6" borderId="6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/>
    </xf>
    <xf numFmtId="0" fontId="0" fillId="6" borderId="29" xfId="0" applyFont="1" applyFill="1" applyBorder="1"/>
    <xf numFmtId="49" fontId="7" fillId="6" borderId="11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left"/>
    </xf>
    <xf numFmtId="0" fontId="0" fillId="6" borderId="61" xfId="0" applyFont="1" applyFill="1" applyBorder="1"/>
    <xf numFmtId="0" fontId="19" fillId="6" borderId="26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4" fillId="0" borderId="61" xfId="0" applyFont="1" applyFill="1" applyBorder="1"/>
    <xf numFmtId="0" fontId="14" fillId="6" borderId="29" xfId="0" applyFont="1" applyFill="1" applyBorder="1"/>
    <xf numFmtId="0" fontId="7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left" vertical="center"/>
    </xf>
    <xf numFmtId="0" fontId="14" fillId="6" borderId="61" xfId="0" applyFont="1" applyFill="1" applyBorder="1"/>
    <xf numFmtId="14" fontId="7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90" xfId="0" applyFont="1" applyFill="1" applyBorder="1"/>
    <xf numFmtId="16" fontId="7" fillId="0" borderId="11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0" fillId="0" borderId="67" xfId="0" applyFont="1" applyFill="1" applyBorder="1"/>
    <xf numFmtId="0" fontId="19" fillId="0" borderId="99" xfId="0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9" fillId="6" borderId="3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left"/>
    </xf>
    <xf numFmtId="0" fontId="17" fillId="0" borderId="2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0" fillId="6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8" fillId="6" borderId="2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19" fillId="6" borderId="114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6" borderId="35" xfId="0" applyFont="1" applyFill="1" applyBorder="1" applyAlignment="1">
      <alignment horizontal="center" vertical="center"/>
    </xf>
    <xf numFmtId="0" fontId="45" fillId="6" borderId="26" xfId="0" applyFont="1" applyFill="1" applyBorder="1" applyAlignment="1">
      <alignment horizontal="center" vertical="center"/>
    </xf>
    <xf numFmtId="0" fontId="2" fillId="6" borderId="29" xfId="0" applyFont="1" applyFill="1" applyBorder="1"/>
    <xf numFmtId="0" fontId="2" fillId="6" borderId="89" xfId="0" applyFont="1" applyFill="1" applyBorder="1"/>
    <xf numFmtId="0" fontId="8" fillId="0" borderId="86" xfId="0" applyFont="1" applyFill="1" applyBorder="1" applyAlignment="1">
      <alignment horizontal="left"/>
    </xf>
    <xf numFmtId="0" fontId="8" fillId="6" borderId="86" xfId="0" applyFont="1" applyFill="1" applyBorder="1" applyAlignment="1">
      <alignment horizontal="left"/>
    </xf>
    <xf numFmtId="0" fontId="8" fillId="6" borderId="88" xfId="0" applyFont="1" applyFill="1" applyBorder="1" applyAlignment="1">
      <alignment horizontal="center"/>
    </xf>
    <xf numFmtId="0" fontId="43" fillId="6" borderId="2" xfId="0" applyFont="1" applyFill="1" applyBorder="1" applyAlignment="1">
      <alignment horizontal="center"/>
    </xf>
    <xf numFmtId="0" fontId="43" fillId="6" borderId="85" xfId="0" applyFont="1" applyFill="1" applyBorder="1" applyAlignment="1">
      <alignment horizontal="center"/>
    </xf>
    <xf numFmtId="0" fontId="43" fillId="6" borderId="87" xfId="0" applyFont="1" applyFill="1" applyBorder="1" applyAlignment="1">
      <alignment horizontal="center"/>
    </xf>
    <xf numFmtId="0" fontId="43" fillId="6" borderId="86" xfId="0" applyFont="1" applyFill="1" applyBorder="1" applyAlignment="1">
      <alignment horizontal="center"/>
    </xf>
    <xf numFmtId="0" fontId="58" fillId="6" borderId="13" xfId="0" applyFont="1" applyFill="1" applyBorder="1" applyAlignment="1">
      <alignment horizontal="center"/>
    </xf>
    <xf numFmtId="0" fontId="57" fillId="6" borderId="26" xfId="0" applyFont="1" applyFill="1" applyBorder="1"/>
    <xf numFmtId="0" fontId="2" fillId="6" borderId="0" xfId="0" applyFont="1" applyFill="1" applyBorder="1"/>
    <xf numFmtId="0" fontId="0" fillId="6" borderId="29" xfId="0" applyFill="1" applyBorder="1" applyAlignment="1">
      <alignment wrapText="1"/>
    </xf>
    <xf numFmtId="0" fontId="0" fillId="6" borderId="40" xfId="0" applyFill="1" applyBorder="1" applyAlignment="1">
      <alignment wrapText="1"/>
    </xf>
    <xf numFmtId="0" fontId="6" fillId="0" borderId="41" xfId="0" applyFont="1" applyFill="1" applyBorder="1" applyAlignment="1">
      <alignment horizontal="left" wrapText="1"/>
    </xf>
    <xf numFmtId="0" fontId="13" fillId="6" borderId="41" xfId="0" applyFont="1" applyFill="1" applyBorder="1" applyAlignment="1">
      <alignment horizontal="left" wrapText="1"/>
    </xf>
    <xf numFmtId="0" fontId="6" fillId="6" borderId="91" xfId="0" applyFont="1" applyFill="1" applyBorder="1" applyAlignment="1">
      <alignment horizontal="center" wrapText="1"/>
    </xf>
    <xf numFmtId="0" fontId="6" fillId="6" borderId="112" xfId="0" applyFont="1" applyFill="1" applyBorder="1" applyAlignment="1">
      <alignment horizontal="center" wrapText="1"/>
    </xf>
    <xf numFmtId="0" fontId="6" fillId="6" borderId="40" xfId="0" applyFont="1" applyFill="1" applyBorder="1" applyAlignment="1">
      <alignment horizontal="center" wrapText="1"/>
    </xf>
    <xf numFmtId="0" fontId="6" fillId="6" borderId="82" xfId="0" applyFont="1" applyFill="1" applyBorder="1" applyAlignment="1">
      <alignment horizontal="center" wrapText="1"/>
    </xf>
    <xf numFmtId="1" fontId="6" fillId="6" borderId="41" xfId="0" applyNumberFormat="1" applyFont="1" applyFill="1" applyBorder="1" applyAlignment="1">
      <alignment horizontal="center" wrapText="1"/>
    </xf>
    <xf numFmtId="0" fontId="6" fillId="6" borderId="41" xfId="0" applyFont="1" applyFill="1" applyBorder="1" applyAlignment="1">
      <alignment horizontal="center" wrapText="1"/>
    </xf>
    <xf numFmtId="0" fontId="13" fillId="6" borderId="41" xfId="0" applyFont="1" applyFill="1" applyBorder="1" applyAlignment="1">
      <alignment horizontal="center" wrapText="1"/>
    </xf>
    <xf numFmtId="0" fontId="20" fillId="6" borderId="13" xfId="0" applyFont="1" applyFill="1" applyBorder="1" applyAlignment="1">
      <alignment horizontal="center" wrapText="1"/>
    </xf>
    <xf numFmtId="0" fontId="0" fillId="6" borderId="26" xfId="0" applyFill="1" applyBorder="1" applyAlignment="1">
      <alignment wrapText="1"/>
    </xf>
    <xf numFmtId="0" fontId="0" fillId="0" borderId="26" xfId="0" applyFill="1" applyBorder="1" applyAlignment="1">
      <alignment horizontal="left"/>
    </xf>
    <xf numFmtId="0" fontId="0" fillId="6" borderId="0" xfId="0" applyFill="1" applyBorder="1" applyAlignment="1">
      <alignment wrapText="1"/>
    </xf>
    <xf numFmtId="0" fontId="0" fillId="6" borderId="29" xfId="0" applyFill="1" applyBorder="1"/>
    <xf numFmtId="0" fontId="0" fillId="6" borderId="13" xfId="0" applyFill="1" applyBorder="1"/>
    <xf numFmtId="0" fontId="6" fillId="0" borderId="26" xfId="0" applyFont="1" applyFill="1" applyBorder="1" applyAlignment="1">
      <alignment horizontal="left" wrapText="1"/>
    </xf>
    <xf numFmtId="0" fontId="13" fillId="6" borderId="26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0" fillId="6" borderId="26" xfId="0" applyFill="1" applyBorder="1"/>
    <xf numFmtId="0" fontId="0" fillId="6" borderId="0" xfId="0" applyFill="1" applyBorder="1"/>
    <xf numFmtId="0" fontId="8" fillId="6" borderId="26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0" fillId="6" borderId="10" xfId="0" applyFill="1" applyBorder="1"/>
    <xf numFmtId="0" fontId="6" fillId="0" borderId="14" xfId="0" applyFont="1" applyFill="1" applyBorder="1" applyAlignment="1">
      <alignment horizontal="left"/>
    </xf>
    <xf numFmtId="0" fontId="13" fillId="6" borderId="14" xfId="0" applyFont="1" applyFill="1" applyBorder="1" applyAlignment="1">
      <alignment horizontal="left"/>
    </xf>
    <xf numFmtId="0" fontId="6" fillId="6" borderId="79" xfId="0" applyFont="1" applyFill="1" applyBorder="1" applyAlignment="1">
      <alignment horizontal="center"/>
    </xf>
    <xf numFmtId="0" fontId="6" fillId="6" borderId="11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0" fillId="6" borderId="89" xfId="0" applyFill="1" applyBorder="1"/>
    <xf numFmtId="0" fontId="6" fillId="0" borderId="86" xfId="0" applyFont="1" applyFill="1" applyBorder="1" applyAlignment="1">
      <alignment horizontal="left"/>
    </xf>
    <xf numFmtId="0" fontId="13" fillId="6" borderId="86" xfId="0" applyFont="1" applyFill="1" applyBorder="1" applyAlignment="1">
      <alignment horizontal="left"/>
    </xf>
    <xf numFmtId="0" fontId="6" fillId="6" borderId="8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6" fillId="6" borderId="85" xfId="0" applyFont="1" applyFill="1" applyBorder="1" applyAlignment="1">
      <alignment horizontal="center"/>
    </xf>
    <xf numFmtId="0" fontId="6" fillId="6" borderId="87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6" fillId="6" borderId="86" xfId="0" applyFont="1" applyFill="1" applyBorder="1" applyAlignment="1">
      <alignment horizontal="center"/>
    </xf>
    <xf numFmtId="0" fontId="28" fillId="6" borderId="0" xfId="0" applyFont="1" applyFill="1" applyAlignment="1"/>
    <xf numFmtId="0" fontId="28" fillId="6" borderId="67" xfId="0" applyFont="1" applyFill="1" applyBorder="1" applyAlignment="1"/>
    <xf numFmtId="0" fontId="29" fillId="6" borderId="67" xfId="0" applyFont="1" applyFill="1" applyBorder="1" applyAlignment="1">
      <alignment horizontal="center"/>
    </xf>
    <xf numFmtId="0" fontId="31" fillId="6" borderId="0" xfId="0" applyFont="1" applyFill="1" applyBorder="1"/>
    <xf numFmtId="0" fontId="0" fillId="6" borderId="0" xfId="0" applyFill="1" applyAlignment="1"/>
    <xf numFmtId="0" fontId="25" fillId="6" borderId="0" xfId="0" applyFont="1" applyFill="1" applyBorder="1"/>
    <xf numFmtId="0" fontId="29" fillId="6" borderId="0" xfId="0" applyFont="1" applyFill="1"/>
    <xf numFmtId="0" fontId="0" fillId="0" borderId="0" xfId="0" applyFont="1" applyFill="1" applyBorder="1" applyAlignment="1">
      <alignment wrapText="1"/>
    </xf>
    <xf numFmtId="49" fontId="7" fillId="0" borderId="107" xfId="0" applyNumberFormat="1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43" fillId="6" borderId="107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6" borderId="6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wrapText="1"/>
    </xf>
    <xf numFmtId="0" fontId="19" fillId="0" borderId="10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43" fillId="6" borderId="36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0" fillId="6" borderId="61" xfId="0" applyFont="1" applyFill="1" applyBorder="1" applyAlignment="1">
      <alignment wrapText="1"/>
    </xf>
    <xf numFmtId="0" fontId="57" fillId="0" borderId="36" xfId="0" applyFont="1" applyFill="1" applyBorder="1" applyAlignment="1">
      <alignment horizontal="center" vertical="center"/>
    </xf>
    <xf numFmtId="0" fontId="45" fillId="0" borderId="13" xfId="0" applyFont="1" applyFill="1" applyBorder="1"/>
    <xf numFmtId="0" fontId="57" fillId="0" borderId="26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26" xfId="0" applyFont="1" applyFill="1" applyBorder="1"/>
    <xf numFmtId="0" fontId="45" fillId="0" borderId="11" xfId="0" applyFont="1" applyFill="1" applyBorder="1"/>
    <xf numFmtId="0" fontId="43" fillId="6" borderId="36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6" borderId="26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43" fillId="6" borderId="39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 wrapText="1"/>
    </xf>
    <xf numFmtId="0" fontId="43" fillId="6" borderId="2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/>
    <xf numFmtId="0" fontId="7" fillId="6" borderId="13" xfId="0" applyFont="1" applyFill="1" applyBorder="1" applyAlignment="1"/>
    <xf numFmtId="0" fontId="7" fillId="6" borderId="26" xfId="0" applyFont="1" applyFill="1" applyBorder="1" applyAlignment="1"/>
    <xf numFmtId="0" fontId="8" fillId="6" borderId="36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/>
    </xf>
    <xf numFmtId="0" fontId="0" fillId="6" borderId="38" xfId="0" applyFont="1" applyFill="1" applyBorder="1"/>
    <xf numFmtId="0" fontId="7" fillId="0" borderId="73" xfId="0" applyFont="1" applyFill="1" applyBorder="1" applyAlignment="1">
      <alignment horizontal="left" wrapText="1"/>
    </xf>
    <xf numFmtId="0" fontId="13" fillId="6" borderId="13" xfId="0" applyFont="1" applyFill="1" applyBorder="1" applyAlignment="1">
      <alignment horizontal="left" wrapText="1"/>
    </xf>
    <xf numFmtId="0" fontId="13" fillId="6" borderId="26" xfId="0" applyFont="1" applyFill="1" applyBorder="1" applyAlignment="1">
      <alignment horizontal="left" wrapText="1"/>
    </xf>
    <xf numFmtId="0" fontId="8" fillId="6" borderId="36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26" xfId="0" applyFont="1" applyFill="1" applyBorder="1" applyAlignment="1">
      <alignment horizontal="center" wrapText="1"/>
    </xf>
    <xf numFmtId="0" fontId="7" fillId="6" borderId="38" xfId="0" applyFont="1" applyFill="1" applyBorder="1" applyAlignment="1">
      <alignment horizontal="center" wrapText="1"/>
    </xf>
    <xf numFmtId="0" fontId="7" fillId="6" borderId="3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wrapText="1"/>
    </xf>
    <xf numFmtId="0" fontId="0" fillId="6" borderId="38" xfId="0" applyFont="1" applyFill="1" applyBorder="1" applyAlignment="1">
      <alignment wrapText="1"/>
    </xf>
    <xf numFmtId="49" fontId="7" fillId="0" borderId="114" xfId="0" applyNumberFormat="1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left" wrapText="1"/>
    </xf>
    <xf numFmtId="0" fontId="13" fillId="6" borderId="10" xfId="0" applyFont="1" applyFill="1" applyBorder="1" applyAlignment="1">
      <alignment horizontal="left" wrapText="1"/>
    </xf>
    <xf numFmtId="0" fontId="13" fillId="6" borderId="14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0" fillId="6" borderId="35" xfId="0" applyFont="1" applyFill="1" applyBorder="1" applyAlignment="1">
      <alignment wrapText="1"/>
    </xf>
    <xf numFmtId="0" fontId="8" fillId="6" borderId="11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left" wrapText="1"/>
    </xf>
    <xf numFmtId="0" fontId="13" fillId="6" borderId="23" xfId="0" applyFont="1" applyFill="1" applyBorder="1" applyAlignment="1">
      <alignment horizontal="left" wrapText="1"/>
    </xf>
    <xf numFmtId="0" fontId="13" fillId="6" borderId="22" xfId="0" applyFont="1" applyFill="1" applyBorder="1" applyAlignment="1">
      <alignment horizontal="left" wrapText="1"/>
    </xf>
    <xf numFmtId="0" fontId="7" fillId="6" borderId="69" xfId="0" applyFont="1" applyFill="1" applyBorder="1" applyAlignment="1">
      <alignment horizontal="center" wrapText="1"/>
    </xf>
    <xf numFmtId="0" fontId="8" fillId="6" borderId="93" xfId="0" applyFont="1" applyFill="1" applyBorder="1" applyAlignment="1">
      <alignment horizontal="center" wrapText="1"/>
    </xf>
    <xf numFmtId="0" fontId="7" fillId="6" borderId="12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wrapText="1"/>
    </xf>
    <xf numFmtId="0" fontId="10" fillId="6" borderId="23" xfId="0" applyFont="1" applyFill="1" applyBorder="1" applyAlignment="1">
      <alignment horizontal="center" wrapText="1"/>
    </xf>
    <xf numFmtId="0" fontId="0" fillId="6" borderId="69" xfId="0" applyFont="1" applyFill="1" applyBorder="1" applyAlignment="1">
      <alignment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wrapText="1"/>
    </xf>
    <xf numFmtId="0" fontId="13" fillId="6" borderId="85" xfId="0" applyFont="1" applyFill="1" applyBorder="1" applyAlignment="1">
      <alignment horizontal="left" wrapText="1"/>
    </xf>
    <xf numFmtId="0" fontId="13" fillId="6" borderId="86" xfId="0" applyFont="1" applyFill="1" applyBorder="1" applyAlignment="1">
      <alignment horizontal="left" wrapText="1"/>
    </xf>
    <xf numFmtId="0" fontId="7" fillId="6" borderId="87" xfId="0" applyFont="1" applyFill="1" applyBorder="1" applyAlignment="1">
      <alignment horizontal="center" wrapText="1"/>
    </xf>
    <xf numFmtId="0" fontId="7" fillId="6" borderId="85" xfId="0" applyFont="1" applyFill="1" applyBorder="1" applyAlignment="1">
      <alignment horizontal="center" wrapText="1"/>
    </xf>
    <xf numFmtId="0" fontId="7" fillId="6" borderId="88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86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0" fillId="6" borderId="82" xfId="0" applyFont="1" applyFill="1" applyBorder="1" applyAlignment="1">
      <alignment wrapText="1"/>
    </xf>
    <xf numFmtId="49" fontId="7" fillId="6" borderId="112" xfId="0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left" wrapText="1"/>
    </xf>
    <xf numFmtId="0" fontId="13" fillId="6" borderId="40" xfId="0" applyFont="1" applyFill="1" applyBorder="1" applyAlignment="1">
      <alignment horizontal="left" wrapText="1"/>
    </xf>
    <xf numFmtId="0" fontId="13" fillId="6" borderId="91" xfId="0" applyFont="1" applyFill="1" applyBorder="1" applyAlignment="1">
      <alignment horizontal="left" wrapText="1"/>
    </xf>
    <xf numFmtId="0" fontId="7" fillId="6" borderId="112" xfId="0" applyFont="1" applyFill="1" applyBorder="1" applyAlignment="1">
      <alignment horizontal="center" wrapText="1"/>
    </xf>
    <xf numFmtId="0" fontId="7" fillId="6" borderId="40" xfId="0" applyFont="1" applyFill="1" applyBorder="1" applyAlignment="1">
      <alignment horizontal="center" wrapText="1"/>
    </xf>
    <xf numFmtId="0" fontId="7" fillId="6" borderId="91" xfId="0" applyFont="1" applyFill="1" applyBorder="1" applyAlignment="1">
      <alignment horizontal="center" wrapText="1"/>
    </xf>
    <xf numFmtId="1" fontId="7" fillId="6" borderId="112" xfId="0" applyNumberFormat="1" applyFont="1" applyFill="1" applyBorder="1" applyAlignment="1">
      <alignment horizontal="center" wrapText="1"/>
    </xf>
    <xf numFmtId="1" fontId="7" fillId="6" borderId="41" xfId="0" applyNumberFormat="1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82" xfId="0" applyFont="1" applyFill="1" applyBorder="1" applyAlignment="1">
      <alignment horizontal="center" wrapText="1"/>
    </xf>
    <xf numFmtId="49" fontId="7" fillId="6" borderId="36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wrapText="1"/>
    </xf>
    <xf numFmtId="0" fontId="13" fillId="6" borderId="11" xfId="0" applyFont="1" applyFill="1" applyBorder="1" applyAlignment="1">
      <alignment horizontal="left" wrapText="1"/>
    </xf>
    <xf numFmtId="0" fontId="7" fillId="6" borderId="36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 wrapText="1"/>
    </xf>
    <xf numFmtId="49" fontId="7" fillId="6" borderId="1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3" fillId="6" borderId="79" xfId="0" applyFont="1" applyFill="1" applyBorder="1" applyAlignment="1">
      <alignment horizontal="left" wrapText="1"/>
    </xf>
    <xf numFmtId="0" fontId="7" fillId="6" borderId="114" xfId="0" applyFont="1" applyFill="1" applyBorder="1" applyAlignment="1">
      <alignment horizontal="center" wrapText="1"/>
    </xf>
    <xf numFmtId="0" fontId="7" fillId="6" borderId="79" xfId="0" applyFont="1" applyFill="1" applyBorder="1" applyAlignment="1">
      <alignment horizontal="center" wrapText="1"/>
    </xf>
    <xf numFmtId="0" fontId="8" fillId="0" borderId="85" xfId="0" applyFont="1" applyFill="1" applyBorder="1" applyAlignment="1">
      <alignment horizontal="left" wrapText="1"/>
    </xf>
    <xf numFmtId="0" fontId="13" fillId="6" borderId="88" xfId="0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3" fillId="0" borderId="41" xfId="0" applyFont="1" applyFill="1" applyBorder="1"/>
    <xf numFmtId="0" fontId="13" fillId="0" borderId="33" xfId="0" applyFont="1" applyFill="1" applyBorder="1" applyAlignment="1">
      <alignment vertical="center" wrapText="1"/>
    </xf>
    <xf numFmtId="0" fontId="13" fillId="0" borderId="77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79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59" xfId="0" applyFont="1" applyFill="1" applyBorder="1"/>
    <xf numFmtId="0" fontId="14" fillId="0" borderId="11" xfId="0" applyFont="1" applyFill="1" applyBorder="1"/>
    <xf numFmtId="0" fontId="6" fillId="0" borderId="89" xfId="0" applyFont="1" applyFill="1" applyBorder="1" applyAlignment="1"/>
    <xf numFmtId="0" fontId="6" fillId="0" borderId="106" xfId="0" applyFont="1" applyFill="1" applyBorder="1" applyAlignment="1">
      <alignment horizontal="center"/>
    </xf>
    <xf numFmtId="0" fontId="6" fillId="0" borderId="112" xfId="0" applyFont="1" applyFill="1" applyBorder="1" applyAlignment="1">
      <alignment horizontal="center"/>
    </xf>
    <xf numFmtId="0" fontId="14" fillId="5" borderId="41" xfId="0" applyFont="1" applyFill="1" applyBorder="1" applyAlignment="1">
      <alignment vertical="top"/>
    </xf>
    <xf numFmtId="0" fontId="21" fillId="0" borderId="36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13" xfId="0" applyBorder="1"/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5" fillId="0" borderId="0" xfId="0" applyFont="1" applyBorder="1"/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Border="1"/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6" fillId="5" borderId="129" xfId="0" applyFont="1" applyFill="1" applyBorder="1" applyAlignment="1">
      <alignment horizontal="center"/>
    </xf>
    <xf numFmtId="0" fontId="63" fillId="5" borderId="13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12" fontId="7" fillId="0" borderId="2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/>
    </xf>
    <xf numFmtId="0" fontId="6" fillId="5" borderId="78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13" xfId="0" applyBorder="1"/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7" fillId="0" borderId="5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13" xfId="0" applyBorder="1"/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25" fillId="0" borderId="0" xfId="0" applyFont="1" applyBorder="1"/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38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8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0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wrapText="1"/>
    </xf>
    <xf numFmtId="49" fontId="6" fillId="0" borderId="7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textRotation="90" wrapText="1"/>
    </xf>
    <xf numFmtId="49" fontId="6" fillId="0" borderId="35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74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100" xfId="0" applyFont="1" applyBorder="1" applyAlignment="1">
      <alignment horizontal="center" vertical="center" textRotation="90" wrapText="1"/>
    </xf>
    <xf numFmtId="0" fontId="6" fillId="0" borderId="101" xfId="0" applyFont="1" applyBorder="1" applyAlignment="1">
      <alignment horizontal="center" vertical="center" textRotation="90" wrapText="1"/>
    </xf>
    <xf numFmtId="0" fontId="28" fillId="0" borderId="0" xfId="0" applyFont="1" applyBorder="1"/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0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6" fillId="0" borderId="107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2" fillId="0" borderId="107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42" fillId="0" borderId="0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wrapText="1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79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 textRotation="90" wrapText="1"/>
    </xf>
    <xf numFmtId="49" fontId="6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 textRotation="90" wrapText="1"/>
    </xf>
    <xf numFmtId="0" fontId="6" fillId="0" borderId="122" xfId="0" applyFont="1" applyFill="1" applyBorder="1" applyAlignment="1">
      <alignment horizontal="center" vertical="center" textRotation="90" wrapText="1"/>
    </xf>
    <xf numFmtId="0" fontId="6" fillId="0" borderId="12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7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6" fillId="6" borderId="14" xfId="0" applyFont="1" applyFill="1" applyBorder="1" applyAlignment="1">
      <alignment horizontal="center" vertical="center" textRotation="90" wrapText="1"/>
    </xf>
    <xf numFmtId="0" fontId="6" fillId="6" borderId="2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6" fillId="6" borderId="23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99" xfId="0" applyFont="1" applyFill="1" applyBorder="1" applyAlignment="1">
      <alignment horizontal="center" vertical="center" textRotation="90" wrapText="1"/>
    </xf>
    <xf numFmtId="0" fontId="6" fillId="6" borderId="100" xfId="0" applyFont="1" applyFill="1" applyBorder="1" applyAlignment="1">
      <alignment horizontal="center" vertical="center" textRotation="90" wrapText="1"/>
    </xf>
    <xf numFmtId="0" fontId="6" fillId="6" borderId="101" xfId="0" applyFont="1" applyFill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0" borderId="1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5" fillId="0" borderId="38" xfId="0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wrapText="1"/>
    </xf>
  </cellXfs>
  <cellStyles count="2">
    <cellStyle name="Звичайний" xfId="0" builtinId="0"/>
    <cellStyle name="Фінансовий 2" xfId="1"/>
  </cellStyles>
  <dxfs count="3">
    <dxf>
      <fill>
        <patternFill patternType="lightDown">
          <fgColor indexed="27"/>
          <bgColor indexed="65"/>
        </patternFill>
      </fill>
    </dxf>
    <dxf>
      <fill>
        <patternFill patternType="lightDown">
          <fgColor indexed="26"/>
        </patternFill>
      </fill>
    </dxf>
    <dxf>
      <fill>
        <patternFill patternType="lightDown">
          <fgColor indexed="42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8"/>
  <sheetViews>
    <sheetView zoomScale="78" zoomScaleNormal="78" workbookViewId="0">
      <selection activeCell="AJ8" sqref="AJ8"/>
    </sheetView>
  </sheetViews>
  <sheetFormatPr defaultRowHeight="15" x14ac:dyDescent="0.25"/>
  <cols>
    <col min="1" max="1" width="3.425781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hidden="1" customWidth="1"/>
    <col min="10" max="10" width="8.85546875" style="1" customWidth="1"/>
    <col min="11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1:36" ht="0.75" customHeight="1" x14ac:dyDescent="0.25"/>
    <row r="2" spans="1:36" ht="15" customHeight="1" x14ac:dyDescent="0.3">
      <c r="AB2" s="1736"/>
      <c r="AC2" s="1736"/>
      <c r="AD2" s="1736"/>
      <c r="AE2" s="1736"/>
      <c r="AF2" s="2"/>
    </row>
    <row r="3" spans="1:36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619</v>
      </c>
      <c r="AE3" s="3"/>
      <c r="AF3" s="3"/>
      <c r="AG3" s="3"/>
    </row>
    <row r="4" spans="1:36" ht="21.75" customHeight="1" thickBot="1" x14ac:dyDescent="0.35">
      <c r="B4" s="1739" t="s">
        <v>1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1:36" s="4" customFormat="1" ht="25.5" customHeight="1" thickBot="1" x14ac:dyDescent="0.3">
      <c r="B5" s="1740" t="s">
        <v>2</v>
      </c>
      <c r="C5" s="1741" t="s">
        <v>3</v>
      </c>
      <c r="D5" s="5"/>
      <c r="E5" s="5"/>
      <c r="F5" s="5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8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9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1:36" s="4" customFormat="1" ht="27.75" customHeight="1" thickBot="1" x14ac:dyDescent="0.3">
      <c r="B6" s="1740"/>
      <c r="C6" s="1741"/>
      <c r="D6" s="5"/>
      <c r="E6" s="5"/>
      <c r="F6" s="5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</row>
    <row r="7" spans="1:36" s="4" customFormat="1" ht="18" customHeight="1" thickBot="1" x14ac:dyDescent="0.3">
      <c r="B7" s="1740"/>
      <c r="C7" s="1741"/>
      <c r="D7" s="5"/>
      <c r="E7" s="5"/>
      <c r="F7" s="5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1:36" s="4" customFormat="1" ht="135" customHeight="1" thickBot="1" x14ac:dyDescent="0.3">
      <c r="B8" s="1740"/>
      <c r="C8" s="1741"/>
      <c r="D8" s="5"/>
      <c r="E8" s="5"/>
      <c r="F8" s="5"/>
      <c r="G8" s="1740"/>
      <c r="H8" s="1740"/>
      <c r="I8" s="1744"/>
      <c r="J8" s="1747"/>
      <c r="K8" s="1744"/>
      <c r="L8" s="1725"/>
      <c r="M8" s="6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6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  <c r="AJ8" s="288"/>
    </row>
    <row r="9" spans="1:36" s="7" customFormat="1" ht="18.75" customHeight="1" thickBot="1" x14ac:dyDescent="0.3">
      <c r="B9" s="8" t="s">
        <v>25</v>
      </c>
      <c r="C9" s="9" t="s">
        <v>26</v>
      </c>
      <c r="D9" s="10" t="s">
        <v>27</v>
      </c>
      <c r="E9" s="10" t="s">
        <v>28</v>
      </c>
      <c r="F9" s="10"/>
      <c r="G9" s="10" t="s">
        <v>29</v>
      </c>
      <c r="H9" s="11">
        <v>140</v>
      </c>
      <c r="I9" s="12"/>
      <c r="J9" s="13">
        <f>K9+V9</f>
        <v>48</v>
      </c>
      <c r="K9" s="12">
        <f>L9+P9</f>
        <v>32</v>
      </c>
      <c r="L9" s="14">
        <f>SUM(M9:O9)</f>
        <v>26</v>
      </c>
      <c r="M9" s="14">
        <v>26</v>
      </c>
      <c r="N9" s="14"/>
      <c r="O9" s="14"/>
      <c r="P9" s="14">
        <v>6</v>
      </c>
      <c r="Q9" s="14"/>
      <c r="R9" s="14"/>
      <c r="S9" s="14"/>
      <c r="T9" s="14"/>
      <c r="U9" s="13" t="s">
        <v>30</v>
      </c>
      <c r="V9" s="12">
        <f>W9+AA9</f>
        <v>16</v>
      </c>
      <c r="W9" s="14">
        <f>Z9+Y9+X9</f>
        <v>14</v>
      </c>
      <c r="X9" s="14">
        <v>14</v>
      </c>
      <c r="Y9" s="14"/>
      <c r="Z9" s="14"/>
      <c r="AA9" s="14">
        <v>2</v>
      </c>
      <c r="AB9" s="14"/>
      <c r="AC9" s="14"/>
      <c r="AD9" s="14" t="s">
        <v>31</v>
      </c>
      <c r="AE9" s="13"/>
      <c r="AF9" s="12"/>
      <c r="AG9" s="14"/>
    </row>
    <row r="10" spans="1:36" s="7" customFormat="1" ht="18.75" customHeight="1" thickBot="1" x14ac:dyDescent="0.3">
      <c r="B10" s="8" t="s">
        <v>32</v>
      </c>
      <c r="C10" s="9" t="s">
        <v>33</v>
      </c>
      <c r="D10" s="10"/>
      <c r="E10" s="10" t="s">
        <v>34</v>
      </c>
      <c r="F10" s="10"/>
      <c r="G10" s="10" t="s">
        <v>35</v>
      </c>
      <c r="H10" s="11">
        <v>210</v>
      </c>
      <c r="I10" s="12"/>
      <c r="J10" s="13">
        <f t="shared" ref="J10:J31" si="0">K10+V10</f>
        <v>56</v>
      </c>
      <c r="K10" s="12">
        <f t="shared" ref="K10:K24" si="1">L10+P10</f>
        <v>20</v>
      </c>
      <c r="L10" s="14">
        <f t="shared" ref="L10:L24" si="2">SUM(M10:O10)</f>
        <v>14</v>
      </c>
      <c r="M10" s="14">
        <v>14</v>
      </c>
      <c r="N10" s="14"/>
      <c r="O10" s="14"/>
      <c r="P10" s="14">
        <v>6</v>
      </c>
      <c r="Q10" s="14"/>
      <c r="R10" s="14"/>
      <c r="S10" s="14"/>
      <c r="T10" s="14"/>
      <c r="U10" s="13" t="s">
        <v>30</v>
      </c>
      <c r="V10" s="12">
        <f t="shared" ref="V10:V31" si="3">W10+AA10</f>
        <v>36</v>
      </c>
      <c r="W10" s="14">
        <f t="shared" ref="W10:W31" si="4">Z10+Y10+X10</f>
        <v>26</v>
      </c>
      <c r="X10" s="14">
        <v>26</v>
      </c>
      <c r="Y10" s="14"/>
      <c r="Z10" s="14"/>
      <c r="AA10" s="14">
        <v>10</v>
      </c>
      <c r="AB10" s="14"/>
      <c r="AC10" s="14"/>
      <c r="AD10" s="14"/>
      <c r="AE10" s="13" t="s">
        <v>30</v>
      </c>
      <c r="AF10" s="12"/>
      <c r="AG10" s="14"/>
    </row>
    <row r="11" spans="1:36" s="7" customFormat="1" ht="18.75" customHeight="1" thickBot="1" x14ac:dyDescent="0.3">
      <c r="B11" s="8" t="s">
        <v>36</v>
      </c>
      <c r="C11" s="9" t="s">
        <v>37</v>
      </c>
      <c r="D11" s="10"/>
      <c r="E11" s="10" t="s">
        <v>38</v>
      </c>
      <c r="F11" s="10"/>
      <c r="G11" s="9" t="s">
        <v>39</v>
      </c>
      <c r="H11" s="11">
        <v>160</v>
      </c>
      <c r="I11" s="12"/>
      <c r="J11" s="13">
        <f t="shared" si="0"/>
        <v>64</v>
      </c>
      <c r="K11" s="12">
        <f t="shared" si="1"/>
        <v>30</v>
      </c>
      <c r="L11" s="14">
        <f t="shared" si="2"/>
        <v>26</v>
      </c>
      <c r="M11" s="14"/>
      <c r="N11" s="14"/>
      <c r="O11" s="14">
        <v>26</v>
      </c>
      <c r="P11" s="14">
        <v>4</v>
      </c>
      <c r="Q11" s="14"/>
      <c r="R11" s="14"/>
      <c r="S11" s="14"/>
      <c r="T11" s="14"/>
      <c r="U11" s="13" t="s">
        <v>30</v>
      </c>
      <c r="V11" s="12">
        <f t="shared" si="3"/>
        <v>34</v>
      </c>
      <c r="W11" s="14">
        <f t="shared" si="4"/>
        <v>28</v>
      </c>
      <c r="X11" s="14"/>
      <c r="Y11" s="14"/>
      <c r="Z11" s="14">
        <v>28</v>
      </c>
      <c r="AA11" s="14">
        <v>6</v>
      </c>
      <c r="AB11" s="14"/>
      <c r="AC11" s="14"/>
      <c r="AD11" s="14"/>
      <c r="AE11" s="13" t="s">
        <v>30</v>
      </c>
      <c r="AF11" s="12"/>
      <c r="AG11" s="14"/>
    </row>
    <row r="12" spans="1:36" s="15" customFormat="1" ht="18.75" customHeight="1" thickBot="1" x14ac:dyDescent="0.3">
      <c r="B12" s="16" t="s">
        <v>40</v>
      </c>
      <c r="C12" s="17" t="s">
        <v>41</v>
      </c>
      <c r="D12" s="10"/>
      <c r="E12" s="10"/>
      <c r="F12" s="10"/>
      <c r="G12" s="10" t="s">
        <v>42</v>
      </c>
      <c r="H12" s="18">
        <v>34</v>
      </c>
      <c r="I12" s="19"/>
      <c r="J12" s="13">
        <f t="shared" si="0"/>
        <v>34</v>
      </c>
      <c r="K12" s="12">
        <f t="shared" si="1"/>
        <v>34</v>
      </c>
      <c r="L12" s="14">
        <f t="shared" si="2"/>
        <v>26</v>
      </c>
      <c r="M12" s="14">
        <v>26</v>
      </c>
      <c r="N12" s="20"/>
      <c r="O12" s="20"/>
      <c r="P12" s="20">
        <v>8</v>
      </c>
      <c r="Q12" s="20"/>
      <c r="R12" s="20"/>
      <c r="S12" s="20"/>
      <c r="T12" s="20"/>
      <c r="U12" s="21" t="s">
        <v>30</v>
      </c>
      <c r="V12" s="12"/>
      <c r="W12" s="14"/>
      <c r="X12" s="20"/>
      <c r="Y12" s="20"/>
      <c r="Z12" s="20"/>
      <c r="AA12" s="20"/>
      <c r="AB12" s="20"/>
      <c r="AC12" s="20"/>
      <c r="AD12" s="20"/>
      <c r="AE12" s="21"/>
      <c r="AF12" s="12"/>
      <c r="AG12" s="14"/>
    </row>
    <row r="13" spans="1:36" s="7" customFormat="1" ht="15.75" customHeight="1" thickBot="1" x14ac:dyDescent="0.3">
      <c r="A13" s="22"/>
      <c r="B13" s="16" t="s">
        <v>43</v>
      </c>
      <c r="C13" s="9" t="s">
        <v>44</v>
      </c>
      <c r="D13" s="23"/>
      <c r="E13" s="23"/>
      <c r="F13" s="23"/>
      <c r="G13" s="10" t="s">
        <v>45</v>
      </c>
      <c r="H13" s="11">
        <v>280</v>
      </c>
      <c r="I13" s="24"/>
      <c r="J13" s="13">
        <f t="shared" si="0"/>
        <v>132</v>
      </c>
      <c r="K13" s="12">
        <f t="shared" si="1"/>
        <v>58</v>
      </c>
      <c r="L13" s="14">
        <f t="shared" si="2"/>
        <v>48</v>
      </c>
      <c r="M13" s="14">
        <v>48</v>
      </c>
      <c r="N13" s="25"/>
      <c r="O13" s="25"/>
      <c r="P13" s="25">
        <v>10</v>
      </c>
      <c r="Q13" s="25"/>
      <c r="R13" s="25"/>
      <c r="S13" s="25"/>
      <c r="T13" s="26"/>
      <c r="U13" s="27" t="s">
        <v>30</v>
      </c>
      <c r="V13" s="12">
        <f t="shared" si="3"/>
        <v>74</v>
      </c>
      <c r="W13" s="14">
        <f t="shared" si="4"/>
        <v>64</v>
      </c>
      <c r="X13" s="26">
        <v>64</v>
      </c>
      <c r="Y13" s="26"/>
      <c r="Z13" s="26"/>
      <c r="AA13" s="26">
        <v>10</v>
      </c>
      <c r="AB13" s="28"/>
      <c r="AC13" s="25"/>
      <c r="AD13" s="26" t="s">
        <v>31</v>
      </c>
      <c r="AE13" s="29"/>
      <c r="AF13" s="30"/>
      <c r="AG13" s="31"/>
    </row>
    <row r="14" spans="1:36" s="38" customFormat="1" ht="19.5" customHeight="1" thickBot="1" x14ac:dyDescent="0.25">
      <c r="A14" s="32"/>
      <c r="B14" s="8" t="s">
        <v>46</v>
      </c>
      <c r="C14" s="9" t="s">
        <v>47</v>
      </c>
      <c r="D14" s="33"/>
      <c r="E14" s="33"/>
      <c r="F14" s="33"/>
      <c r="G14" s="10" t="s">
        <v>48</v>
      </c>
      <c r="H14" s="11">
        <v>180</v>
      </c>
      <c r="I14" s="34"/>
      <c r="J14" s="13">
        <f t="shared" si="0"/>
        <v>82</v>
      </c>
      <c r="K14" s="12">
        <f t="shared" si="1"/>
        <v>34</v>
      </c>
      <c r="L14" s="14">
        <f t="shared" si="2"/>
        <v>30</v>
      </c>
      <c r="M14" s="35">
        <v>26</v>
      </c>
      <c r="N14" s="35">
        <v>4</v>
      </c>
      <c r="O14" s="35"/>
      <c r="P14" s="35">
        <v>4</v>
      </c>
      <c r="Q14" s="35"/>
      <c r="R14" s="35"/>
      <c r="S14" s="35"/>
      <c r="T14" s="35"/>
      <c r="U14" s="36" t="s">
        <v>30</v>
      </c>
      <c r="V14" s="12">
        <f t="shared" si="3"/>
        <v>48</v>
      </c>
      <c r="W14" s="14">
        <f t="shared" si="4"/>
        <v>44</v>
      </c>
      <c r="X14" s="35">
        <v>28</v>
      </c>
      <c r="Y14" s="35">
        <v>16</v>
      </c>
      <c r="Z14" s="35"/>
      <c r="AA14" s="35">
        <v>4</v>
      </c>
      <c r="AB14" s="35"/>
      <c r="AC14" s="35"/>
      <c r="AD14" s="35" t="s">
        <v>31</v>
      </c>
      <c r="AE14" s="36"/>
      <c r="AF14" s="34"/>
      <c r="AG14" s="37"/>
    </row>
    <row r="15" spans="1:36" s="7" customFormat="1" ht="17.25" customHeight="1" thickBot="1" x14ac:dyDescent="0.3">
      <c r="B15" s="8" t="s">
        <v>49</v>
      </c>
      <c r="C15" s="9" t="s">
        <v>50</v>
      </c>
      <c r="D15" s="17"/>
      <c r="E15" s="17"/>
      <c r="F15" s="17"/>
      <c r="G15" s="10" t="s">
        <v>51</v>
      </c>
      <c r="H15" s="11">
        <v>100</v>
      </c>
      <c r="I15" s="12"/>
      <c r="J15" s="13">
        <f t="shared" si="0"/>
        <v>20</v>
      </c>
      <c r="K15" s="12">
        <f t="shared" si="1"/>
        <v>20</v>
      </c>
      <c r="L15" s="14">
        <f t="shared" si="2"/>
        <v>14</v>
      </c>
      <c r="M15" s="35">
        <v>8</v>
      </c>
      <c r="N15" s="35"/>
      <c r="O15" s="35">
        <v>6</v>
      </c>
      <c r="P15" s="35">
        <v>6</v>
      </c>
      <c r="Q15" s="14"/>
      <c r="R15" s="14"/>
      <c r="S15" s="14"/>
      <c r="T15" s="14"/>
      <c r="U15" s="13" t="s">
        <v>30</v>
      </c>
      <c r="V15" s="12"/>
      <c r="W15" s="14"/>
      <c r="X15" s="35"/>
      <c r="Y15" s="35"/>
      <c r="Z15" s="35"/>
      <c r="AA15" s="35"/>
      <c r="AB15" s="14"/>
      <c r="AC15" s="14"/>
      <c r="AE15" s="13"/>
      <c r="AF15" s="30"/>
      <c r="AG15" s="39"/>
    </row>
    <row r="16" spans="1:36" s="7" customFormat="1" ht="22.5" customHeight="1" thickBot="1" x14ac:dyDescent="0.3">
      <c r="B16" s="8" t="s">
        <v>52</v>
      </c>
      <c r="C16" s="9" t="s">
        <v>53</v>
      </c>
      <c r="D16" s="8"/>
      <c r="E16" s="9"/>
      <c r="F16" s="8"/>
      <c r="G16" s="10" t="s">
        <v>54</v>
      </c>
      <c r="H16" s="40">
        <v>160</v>
      </c>
      <c r="I16" s="12"/>
      <c r="J16" s="13">
        <f t="shared" si="0"/>
        <v>90</v>
      </c>
      <c r="K16" s="12">
        <f t="shared" si="1"/>
        <v>50</v>
      </c>
      <c r="L16" s="14">
        <f t="shared" si="2"/>
        <v>46</v>
      </c>
      <c r="M16" s="35"/>
      <c r="N16" s="35"/>
      <c r="O16" s="35">
        <v>46</v>
      </c>
      <c r="P16" s="35">
        <v>4</v>
      </c>
      <c r="Q16" s="14"/>
      <c r="R16" s="14"/>
      <c r="S16" s="14"/>
      <c r="T16" s="14"/>
      <c r="U16" s="13" t="s">
        <v>30</v>
      </c>
      <c r="V16" s="12">
        <f t="shared" si="3"/>
        <v>40</v>
      </c>
      <c r="W16" s="14">
        <f t="shared" si="4"/>
        <v>32</v>
      </c>
      <c r="X16" s="35"/>
      <c r="Y16" s="35"/>
      <c r="Z16" s="35">
        <v>32</v>
      </c>
      <c r="AA16" s="35">
        <v>8</v>
      </c>
      <c r="AB16" s="14"/>
      <c r="AC16" s="14"/>
      <c r="AD16" s="14"/>
      <c r="AE16" s="13" t="s">
        <v>30</v>
      </c>
      <c r="AF16" s="30"/>
      <c r="AG16" s="39"/>
    </row>
    <row r="17" spans="1:49" s="7" customFormat="1" ht="15.75" customHeight="1" thickBot="1" x14ac:dyDescent="0.3">
      <c r="B17" s="41" t="s">
        <v>55</v>
      </c>
      <c r="C17" s="42" t="s">
        <v>56</v>
      </c>
      <c r="D17" s="17"/>
      <c r="E17" s="17"/>
      <c r="F17" s="17"/>
      <c r="G17" s="43" t="s">
        <v>57</v>
      </c>
      <c r="H17" s="44">
        <v>54</v>
      </c>
      <c r="I17" s="14"/>
      <c r="J17" s="13">
        <f t="shared" si="0"/>
        <v>81</v>
      </c>
      <c r="K17" s="12">
        <f t="shared" si="1"/>
        <v>81</v>
      </c>
      <c r="L17" s="14">
        <f t="shared" si="2"/>
        <v>34</v>
      </c>
      <c r="M17" s="35">
        <v>20</v>
      </c>
      <c r="N17" s="35"/>
      <c r="O17" s="35">
        <v>14</v>
      </c>
      <c r="P17" s="35">
        <v>47</v>
      </c>
      <c r="Q17" s="14"/>
      <c r="R17" s="14"/>
      <c r="S17" s="14"/>
      <c r="T17" s="14" t="s">
        <v>58</v>
      </c>
      <c r="U17" s="13"/>
      <c r="V17" s="12"/>
      <c r="W17" s="14"/>
      <c r="X17" s="35"/>
      <c r="Y17" s="35"/>
      <c r="Z17" s="35"/>
      <c r="AA17" s="35"/>
      <c r="AB17" s="14"/>
      <c r="AC17" s="14"/>
      <c r="AD17" s="14" t="s">
        <v>31</v>
      </c>
      <c r="AE17" s="13"/>
      <c r="AF17" s="30"/>
      <c r="AG17" s="39"/>
    </row>
    <row r="18" spans="1:49" s="7" customFormat="1" ht="15.75" customHeight="1" thickBot="1" x14ac:dyDescent="0.3">
      <c r="B18" s="41" t="s">
        <v>59</v>
      </c>
      <c r="C18" s="42" t="s">
        <v>60</v>
      </c>
      <c r="D18" s="17"/>
      <c r="E18" s="17"/>
      <c r="F18" s="17"/>
      <c r="G18" s="43" t="s">
        <v>61</v>
      </c>
      <c r="H18" s="44">
        <v>54</v>
      </c>
      <c r="I18" s="14"/>
      <c r="J18" s="13">
        <f t="shared" si="0"/>
        <v>54</v>
      </c>
      <c r="K18" s="12"/>
      <c r="L18" s="14"/>
      <c r="M18" s="35"/>
      <c r="N18" s="35"/>
      <c r="O18" s="35"/>
      <c r="P18" s="35"/>
      <c r="Q18" s="14"/>
      <c r="R18" s="14"/>
      <c r="S18" s="14"/>
      <c r="T18" s="14"/>
      <c r="U18" s="13"/>
      <c r="V18" s="12">
        <f t="shared" si="3"/>
        <v>54</v>
      </c>
      <c r="W18" s="14">
        <f t="shared" si="4"/>
        <v>34</v>
      </c>
      <c r="X18" s="35">
        <v>20</v>
      </c>
      <c r="Y18" s="35"/>
      <c r="Z18" s="35">
        <v>14</v>
      </c>
      <c r="AA18" s="35">
        <v>20</v>
      </c>
      <c r="AB18" s="14"/>
      <c r="AC18" s="14"/>
      <c r="AD18" s="14"/>
      <c r="AE18" s="13" t="s">
        <v>62</v>
      </c>
      <c r="AF18" s="30"/>
      <c r="AG18" s="39"/>
    </row>
    <row r="19" spans="1:49" s="7" customFormat="1" ht="14.25" customHeight="1" thickBot="1" x14ac:dyDescent="0.3">
      <c r="B19" s="41" t="s">
        <v>63</v>
      </c>
      <c r="C19" s="42" t="s">
        <v>64</v>
      </c>
      <c r="D19" s="17"/>
      <c r="E19" s="17"/>
      <c r="F19" s="17"/>
      <c r="G19" s="43" t="s">
        <v>65</v>
      </c>
      <c r="H19" s="44">
        <v>54</v>
      </c>
      <c r="I19" s="14"/>
      <c r="J19" s="13">
        <f t="shared" si="0"/>
        <v>54</v>
      </c>
      <c r="K19" s="12">
        <f t="shared" si="1"/>
        <v>54</v>
      </c>
      <c r="L19" s="14">
        <f t="shared" si="2"/>
        <v>32</v>
      </c>
      <c r="M19" s="35">
        <v>26</v>
      </c>
      <c r="N19" s="35"/>
      <c r="O19" s="35">
        <v>6</v>
      </c>
      <c r="P19" s="35">
        <v>22</v>
      </c>
      <c r="Q19" s="14"/>
      <c r="R19" s="14"/>
      <c r="S19" s="14"/>
      <c r="T19" s="14" t="s">
        <v>58</v>
      </c>
      <c r="U19" s="13"/>
      <c r="V19" s="12"/>
      <c r="W19" s="14"/>
      <c r="X19" s="35"/>
      <c r="Y19" s="35"/>
      <c r="Z19" s="35"/>
      <c r="AA19" s="35"/>
      <c r="AB19" s="14"/>
      <c r="AC19" s="14"/>
      <c r="AD19" s="14"/>
      <c r="AE19" s="13"/>
      <c r="AF19" s="30"/>
      <c r="AG19" s="39"/>
    </row>
    <row r="20" spans="1:49" s="7" customFormat="1" ht="14.25" customHeight="1" thickBot="1" x14ac:dyDescent="0.3">
      <c r="B20" s="41" t="s">
        <v>66</v>
      </c>
      <c r="C20" s="42" t="s">
        <v>67</v>
      </c>
      <c r="D20" s="17"/>
      <c r="E20" s="17"/>
      <c r="F20" s="17"/>
      <c r="G20" s="43" t="s">
        <v>68</v>
      </c>
      <c r="H20" s="44">
        <v>54</v>
      </c>
      <c r="I20" s="14"/>
      <c r="J20" s="13">
        <f t="shared" si="0"/>
        <v>54</v>
      </c>
      <c r="K20" s="12">
        <f t="shared" si="1"/>
        <v>54</v>
      </c>
      <c r="L20" s="14">
        <f t="shared" si="2"/>
        <v>28</v>
      </c>
      <c r="M20" s="35">
        <v>20</v>
      </c>
      <c r="N20" s="35"/>
      <c r="O20" s="35">
        <v>8</v>
      </c>
      <c r="P20" s="35">
        <v>26</v>
      </c>
      <c r="Q20" s="14"/>
      <c r="R20" s="14"/>
      <c r="S20" s="14"/>
      <c r="T20" s="45"/>
      <c r="U20" s="13" t="s">
        <v>62</v>
      </c>
      <c r="V20" s="12"/>
      <c r="W20" s="14"/>
      <c r="X20" s="35"/>
      <c r="Y20" s="35"/>
      <c r="Z20" s="35"/>
      <c r="AA20" s="35"/>
      <c r="AB20" s="14"/>
      <c r="AC20" s="14"/>
      <c r="AD20" s="14"/>
      <c r="AE20" s="13"/>
      <c r="AF20" s="30"/>
      <c r="AG20" s="39"/>
    </row>
    <row r="21" spans="1:49" s="46" customFormat="1" ht="18" customHeight="1" thickBot="1" x14ac:dyDescent="0.3">
      <c r="B21" s="41" t="s">
        <v>69</v>
      </c>
      <c r="C21" s="42" t="s">
        <v>70</v>
      </c>
      <c r="D21" s="10"/>
      <c r="E21" s="10"/>
      <c r="F21" s="10"/>
      <c r="G21" s="43" t="s">
        <v>61</v>
      </c>
      <c r="H21" s="44">
        <v>81</v>
      </c>
      <c r="I21" s="47"/>
      <c r="J21" s="13">
        <f t="shared" si="0"/>
        <v>81</v>
      </c>
      <c r="K21" s="12">
        <f t="shared" si="1"/>
        <v>81</v>
      </c>
      <c r="L21" s="14">
        <f t="shared" si="2"/>
        <v>48</v>
      </c>
      <c r="M21" s="14">
        <v>6</v>
      </c>
      <c r="N21" s="14"/>
      <c r="O21" s="14">
        <v>42</v>
      </c>
      <c r="P21" s="14">
        <v>33</v>
      </c>
      <c r="Q21" s="14"/>
      <c r="R21" s="14"/>
      <c r="S21" s="14"/>
      <c r="T21" s="14"/>
      <c r="U21" s="13" t="s">
        <v>62</v>
      </c>
      <c r="V21" s="12"/>
      <c r="W21" s="14"/>
      <c r="X21" s="14"/>
      <c r="Y21" s="14"/>
      <c r="Z21" s="14"/>
      <c r="AA21" s="14"/>
      <c r="AB21" s="14"/>
      <c r="AC21" s="14"/>
      <c r="AD21" s="14"/>
      <c r="AE21" s="13"/>
      <c r="AF21" s="12"/>
      <c r="AG21" s="14"/>
    </row>
    <row r="22" spans="1:49" s="7" customFormat="1" ht="27.75" customHeight="1" thickBot="1" x14ac:dyDescent="0.3">
      <c r="A22" s="48"/>
      <c r="B22" s="8" t="s">
        <v>71</v>
      </c>
      <c r="C22" s="49" t="s">
        <v>72</v>
      </c>
      <c r="D22" s="8"/>
      <c r="E22" s="9"/>
      <c r="F22" s="8"/>
      <c r="G22" s="43" t="s">
        <v>73</v>
      </c>
      <c r="H22" s="44">
        <v>162</v>
      </c>
      <c r="I22" s="14"/>
      <c r="J22" s="58">
        <f t="shared" si="0"/>
        <v>70</v>
      </c>
      <c r="K22" s="12"/>
      <c r="L22" s="14"/>
      <c r="M22" s="14"/>
      <c r="N22" s="14"/>
      <c r="O22" s="14"/>
      <c r="P22" s="14"/>
      <c r="Q22" s="14"/>
      <c r="R22" s="14"/>
      <c r="S22" s="14"/>
      <c r="T22" s="14"/>
      <c r="U22" s="58"/>
      <c r="V22" s="12">
        <f t="shared" si="3"/>
        <v>70</v>
      </c>
      <c r="W22" s="14">
        <f t="shared" si="4"/>
        <v>38</v>
      </c>
      <c r="X22" s="14">
        <v>30</v>
      </c>
      <c r="Y22" s="14"/>
      <c r="Z22" s="14">
        <v>8</v>
      </c>
      <c r="AA22" s="14">
        <v>32</v>
      </c>
      <c r="AB22" s="14"/>
      <c r="AC22" s="14"/>
      <c r="AD22" s="14"/>
      <c r="AE22" s="13" t="s">
        <v>30</v>
      </c>
      <c r="AF22" s="12"/>
      <c r="AG22" s="14"/>
    </row>
    <row r="23" spans="1:49" s="7" customFormat="1" ht="18" customHeight="1" thickBot="1" x14ac:dyDescent="0.3">
      <c r="B23" s="50" t="s">
        <v>74</v>
      </c>
      <c r="C23" s="49" t="s">
        <v>75</v>
      </c>
      <c r="D23" s="51"/>
      <c r="E23" s="51"/>
      <c r="F23" s="51"/>
      <c r="G23" s="43" t="s">
        <v>61</v>
      </c>
      <c r="H23" s="44">
        <v>81</v>
      </c>
      <c r="I23" s="19"/>
      <c r="J23" s="52">
        <f t="shared" si="0"/>
        <v>81</v>
      </c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52"/>
      <c r="V23" s="12">
        <f t="shared" si="3"/>
        <v>81</v>
      </c>
      <c r="W23" s="14">
        <f t="shared" si="4"/>
        <v>48</v>
      </c>
      <c r="X23" s="20">
        <v>38</v>
      </c>
      <c r="Y23" s="20"/>
      <c r="Z23" s="20">
        <v>10</v>
      </c>
      <c r="AA23" s="20">
        <v>33</v>
      </c>
      <c r="AB23" s="20"/>
      <c r="AC23" s="20"/>
      <c r="AD23" s="20"/>
      <c r="AE23" s="52" t="s">
        <v>62</v>
      </c>
      <c r="AF23" s="12"/>
      <c r="AG23" s="60"/>
      <c r="AH23" s="292"/>
    </row>
    <row r="24" spans="1:49" s="7" customFormat="1" ht="28.5" customHeight="1" x14ac:dyDescent="0.25">
      <c r="B24" s="53" t="s">
        <v>76</v>
      </c>
      <c r="C24" s="54" t="s">
        <v>77</v>
      </c>
      <c r="D24" s="55"/>
      <c r="E24" s="55"/>
      <c r="F24" s="55"/>
      <c r="G24" s="43" t="s">
        <v>78</v>
      </c>
      <c r="H24" s="44">
        <v>54</v>
      </c>
      <c r="I24" s="56"/>
      <c r="J24" s="57">
        <f t="shared" si="0"/>
        <v>54</v>
      </c>
      <c r="K24" s="12">
        <f t="shared" si="1"/>
        <v>54</v>
      </c>
      <c r="L24" s="14">
        <f t="shared" si="2"/>
        <v>36</v>
      </c>
      <c r="M24" s="20">
        <v>18</v>
      </c>
      <c r="N24" s="20"/>
      <c r="O24" s="20">
        <v>18</v>
      </c>
      <c r="P24" s="20">
        <v>18</v>
      </c>
      <c r="Q24" s="20"/>
      <c r="R24" s="20"/>
      <c r="S24" s="20"/>
      <c r="T24" s="20"/>
      <c r="U24" s="52" t="s">
        <v>62</v>
      </c>
      <c r="V24" s="12"/>
      <c r="W24" s="14"/>
      <c r="X24" s="20"/>
      <c r="Y24" s="20"/>
      <c r="Z24" s="20"/>
      <c r="AA24" s="20"/>
      <c r="AB24" s="20"/>
      <c r="AC24" s="20"/>
      <c r="AD24" s="20"/>
      <c r="AE24" s="58"/>
      <c r="AF24" s="19"/>
      <c r="AG24" s="454"/>
      <c r="AH24" s="292"/>
    </row>
    <row r="25" spans="1:49" s="7" customFormat="1" ht="21" customHeight="1" x14ac:dyDescent="0.25">
      <c r="B25" s="53" t="s">
        <v>79</v>
      </c>
      <c r="C25" s="54" t="s">
        <v>80</v>
      </c>
      <c r="D25" s="30"/>
      <c r="E25" s="35"/>
      <c r="F25" s="35"/>
      <c r="G25" s="35" t="s">
        <v>73</v>
      </c>
      <c r="H25" s="59">
        <v>162</v>
      </c>
      <c r="I25" s="60"/>
      <c r="J25" s="57">
        <f>K25+V25</f>
        <v>78</v>
      </c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58"/>
      <c r="V25" s="12">
        <f t="shared" si="3"/>
        <v>78</v>
      </c>
      <c r="W25" s="14">
        <f t="shared" si="4"/>
        <v>38</v>
      </c>
      <c r="X25" s="14">
        <v>24</v>
      </c>
      <c r="Y25" s="14"/>
      <c r="Z25" s="14">
        <v>14</v>
      </c>
      <c r="AA25" s="14">
        <v>40</v>
      </c>
      <c r="AB25" s="14"/>
      <c r="AC25" s="14"/>
      <c r="AD25" s="14" t="s">
        <v>58</v>
      </c>
      <c r="AE25" s="58"/>
      <c r="AF25" s="19"/>
      <c r="AG25" s="454"/>
      <c r="AH25" s="292"/>
    </row>
    <row r="26" spans="1:49" s="7" customFormat="1" ht="27.75" customHeight="1" thickBot="1" x14ac:dyDescent="0.3">
      <c r="B26" s="53" t="s">
        <v>81</v>
      </c>
      <c r="C26" s="61" t="s">
        <v>82</v>
      </c>
      <c r="D26" s="30"/>
      <c r="E26" s="35"/>
      <c r="F26" s="35"/>
      <c r="G26" s="35" t="s">
        <v>61</v>
      </c>
      <c r="H26" s="59">
        <v>81</v>
      </c>
      <c r="I26" s="60"/>
      <c r="J26" s="57">
        <f t="shared" si="0"/>
        <v>81</v>
      </c>
      <c r="K26" s="12"/>
      <c r="L26" s="14"/>
      <c r="M26" s="14"/>
      <c r="N26" s="14"/>
      <c r="O26" s="14"/>
      <c r="P26" s="14"/>
      <c r="Q26" s="14"/>
      <c r="R26" s="14"/>
      <c r="S26" s="14"/>
      <c r="T26" s="14"/>
      <c r="U26" s="58"/>
      <c r="V26" s="12">
        <f t="shared" si="3"/>
        <v>81</v>
      </c>
      <c r="W26" s="14">
        <f t="shared" si="4"/>
        <v>32</v>
      </c>
      <c r="X26" s="14">
        <v>24</v>
      </c>
      <c r="Y26" s="14"/>
      <c r="Z26" s="14">
        <v>8</v>
      </c>
      <c r="AA26" s="14">
        <v>49</v>
      </c>
      <c r="AB26" s="14"/>
      <c r="AC26" s="14"/>
      <c r="AD26" s="14"/>
      <c r="AE26" s="58" t="s">
        <v>62</v>
      </c>
      <c r="AF26" s="19"/>
      <c r="AG26" s="454"/>
      <c r="AH26" s="292"/>
    </row>
    <row r="27" spans="1:49" s="7" customFormat="1" ht="16.5" customHeight="1" thickBot="1" x14ac:dyDescent="0.3">
      <c r="B27" s="8" t="s">
        <v>83</v>
      </c>
      <c r="C27" s="49" t="s">
        <v>84</v>
      </c>
      <c r="D27" s="9"/>
      <c r="E27" s="9"/>
      <c r="F27" s="9"/>
      <c r="G27" s="43" t="s">
        <v>85</v>
      </c>
      <c r="H27" s="44">
        <v>135</v>
      </c>
      <c r="I27" s="62"/>
      <c r="J27" s="58">
        <f t="shared" si="0"/>
        <v>135</v>
      </c>
      <c r="K27" s="63"/>
      <c r="L27" s="64"/>
      <c r="M27" s="26"/>
      <c r="N27" s="26"/>
      <c r="O27" s="26"/>
      <c r="P27" s="26"/>
      <c r="Q27" s="26"/>
      <c r="R27" s="65"/>
      <c r="S27" s="65"/>
      <c r="T27" s="65"/>
      <c r="U27" s="52"/>
      <c r="V27" s="12">
        <f t="shared" si="3"/>
        <v>135</v>
      </c>
      <c r="W27" s="14">
        <f t="shared" si="4"/>
        <v>64</v>
      </c>
      <c r="X27" s="26">
        <v>32</v>
      </c>
      <c r="Y27" s="26"/>
      <c r="Z27" s="26">
        <v>32</v>
      </c>
      <c r="AA27" s="26">
        <v>71</v>
      </c>
      <c r="AB27" s="26"/>
      <c r="AC27" s="20"/>
      <c r="AD27" s="20"/>
      <c r="AE27" s="58" t="s">
        <v>62</v>
      </c>
      <c r="AF27" s="66"/>
      <c r="AG27" s="60"/>
      <c r="AH27" s="292"/>
    </row>
    <row r="28" spans="1:49" s="7" customFormat="1" ht="16.5" customHeight="1" thickBot="1" x14ac:dyDescent="0.3">
      <c r="B28" s="8" t="s">
        <v>86</v>
      </c>
      <c r="C28" s="49" t="s">
        <v>87</v>
      </c>
      <c r="D28" s="9"/>
      <c r="E28" s="9"/>
      <c r="F28" s="9"/>
      <c r="G28" s="43" t="s">
        <v>61</v>
      </c>
      <c r="H28" s="44">
        <v>81</v>
      </c>
      <c r="I28" s="62"/>
      <c r="J28" s="58">
        <f t="shared" si="0"/>
        <v>81</v>
      </c>
      <c r="K28" s="63"/>
      <c r="L28" s="64"/>
      <c r="M28" s="26"/>
      <c r="N28" s="26"/>
      <c r="O28" s="26"/>
      <c r="P28" s="26"/>
      <c r="Q28" s="26"/>
      <c r="R28" s="65"/>
      <c r="S28" s="65"/>
      <c r="T28" s="65"/>
      <c r="U28" s="52"/>
      <c r="V28" s="12">
        <f t="shared" si="3"/>
        <v>81</v>
      </c>
      <c r="W28" s="14">
        <f t="shared" si="4"/>
        <v>48</v>
      </c>
      <c r="X28" s="26">
        <v>38</v>
      </c>
      <c r="Y28" s="26"/>
      <c r="Z28" s="26">
        <v>10</v>
      </c>
      <c r="AA28" s="26">
        <v>33</v>
      </c>
      <c r="AB28" s="26"/>
      <c r="AC28" s="20"/>
      <c r="AD28" s="20"/>
      <c r="AE28" s="58" t="s">
        <v>62</v>
      </c>
      <c r="AF28" s="66"/>
      <c r="AG28" s="60"/>
      <c r="AH28" s="292"/>
    </row>
    <row r="29" spans="1:49" s="7" customFormat="1" ht="16.5" customHeight="1" thickBot="1" x14ac:dyDescent="0.3">
      <c r="B29" s="8" t="s">
        <v>88</v>
      </c>
      <c r="C29" s="49" t="s">
        <v>89</v>
      </c>
      <c r="D29" s="67"/>
      <c r="E29" s="67"/>
      <c r="F29" s="67"/>
      <c r="G29" s="43" t="s">
        <v>61</v>
      </c>
      <c r="H29" s="44">
        <v>81</v>
      </c>
      <c r="I29" s="68"/>
      <c r="J29" s="58">
        <f t="shared" si="0"/>
        <v>81</v>
      </c>
      <c r="K29" s="63">
        <f t="shared" ref="K29" si="5">P29+L29</f>
        <v>81</v>
      </c>
      <c r="L29" s="64">
        <f t="shared" ref="L29" si="6">M29+N29+O29</f>
        <v>38</v>
      </c>
      <c r="M29" s="26">
        <v>26</v>
      </c>
      <c r="N29" s="69"/>
      <c r="O29" s="26">
        <v>12</v>
      </c>
      <c r="P29" s="26">
        <v>43</v>
      </c>
      <c r="Q29" s="69"/>
      <c r="R29" s="70"/>
      <c r="S29" s="70"/>
      <c r="T29" s="70"/>
      <c r="U29" s="71" t="s">
        <v>62</v>
      </c>
      <c r="V29" s="12"/>
      <c r="W29" s="14"/>
      <c r="X29" s="69"/>
      <c r="Y29" s="69"/>
      <c r="Z29" s="69"/>
      <c r="AA29" s="69"/>
      <c r="AB29" s="69"/>
      <c r="AC29" s="20"/>
      <c r="AD29" s="20"/>
      <c r="AE29" s="58"/>
      <c r="AF29" s="66"/>
      <c r="AG29" s="60"/>
      <c r="AH29" s="292"/>
    </row>
    <row r="30" spans="1:49" s="7" customFormat="1" ht="16.5" customHeight="1" thickBot="1" x14ac:dyDescent="0.3">
      <c r="B30" s="72" t="s">
        <v>90</v>
      </c>
      <c r="C30" s="73" t="s">
        <v>91</v>
      </c>
      <c r="D30" s="74"/>
      <c r="E30" s="74"/>
      <c r="F30" s="74"/>
      <c r="G30" s="75" t="s">
        <v>92</v>
      </c>
      <c r="H30" s="76">
        <v>432</v>
      </c>
      <c r="I30" s="77"/>
      <c r="J30" s="82">
        <f>K30+V30</f>
        <v>348</v>
      </c>
      <c r="K30" s="79">
        <f>L30+P30</f>
        <v>192</v>
      </c>
      <c r="L30" s="77">
        <f>SUM(M30:O30)</f>
        <v>108</v>
      </c>
      <c r="M30" s="77"/>
      <c r="N30" s="80"/>
      <c r="O30" s="77">
        <v>108</v>
      </c>
      <c r="P30" s="81">
        <v>84</v>
      </c>
      <c r="Q30" s="77"/>
      <c r="R30" s="80"/>
      <c r="S30" s="77"/>
      <c r="T30" s="80"/>
      <c r="U30" s="82" t="s">
        <v>30</v>
      </c>
      <c r="V30" s="83">
        <f t="shared" si="3"/>
        <v>156</v>
      </c>
      <c r="W30" s="84">
        <f t="shared" si="4"/>
        <v>72</v>
      </c>
      <c r="X30" s="77"/>
      <c r="Y30" s="80"/>
      <c r="Z30" s="77">
        <v>72</v>
      </c>
      <c r="AA30" s="81">
        <v>84</v>
      </c>
      <c r="AB30" s="77"/>
      <c r="AC30" s="80"/>
      <c r="AD30" s="77"/>
      <c r="AE30" s="85" t="s">
        <v>62</v>
      </c>
      <c r="AF30" s="66"/>
      <c r="AG30" s="20"/>
    </row>
    <row r="31" spans="1:49" s="96" customFormat="1" ht="15.75" customHeight="1" thickBot="1" x14ac:dyDescent="0.3">
      <c r="A31" s="7"/>
      <c r="B31" s="86" t="s">
        <v>93</v>
      </c>
      <c r="C31" s="87" t="s">
        <v>94</v>
      </c>
      <c r="D31" s="88"/>
      <c r="E31" s="88"/>
      <c r="F31" s="88"/>
      <c r="G31" s="89" t="s">
        <v>92</v>
      </c>
      <c r="H31" s="90">
        <v>432</v>
      </c>
      <c r="I31" s="91"/>
      <c r="J31" s="78">
        <f t="shared" si="0"/>
        <v>228</v>
      </c>
      <c r="K31" s="79">
        <f>L31+P31</f>
        <v>0</v>
      </c>
      <c r="L31" s="77"/>
      <c r="M31" s="80"/>
      <c r="N31" s="80"/>
      <c r="O31" s="80"/>
      <c r="P31" s="80"/>
      <c r="Q31" s="80"/>
      <c r="R31" s="92"/>
      <c r="S31" s="92"/>
      <c r="T31" s="92"/>
      <c r="U31" s="93"/>
      <c r="V31" s="83">
        <f t="shared" si="3"/>
        <v>228</v>
      </c>
      <c r="W31" s="84">
        <f t="shared" si="4"/>
        <v>144</v>
      </c>
      <c r="X31" s="80"/>
      <c r="Y31" s="80"/>
      <c r="Z31" s="81">
        <v>144</v>
      </c>
      <c r="AA31" s="80">
        <v>84</v>
      </c>
      <c r="AB31" s="80"/>
      <c r="AC31" s="94" t="s">
        <v>30</v>
      </c>
      <c r="AD31" s="94"/>
      <c r="AE31" s="95" t="s">
        <v>30</v>
      </c>
      <c r="AF31" s="66"/>
      <c r="AG31" s="2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97" customFormat="1" ht="15.75" thickBot="1" x14ac:dyDescent="0.3">
      <c r="B32" s="98"/>
      <c r="C32" s="99"/>
      <c r="D32" s="100"/>
      <c r="E32" s="100"/>
      <c r="F32" s="100"/>
      <c r="G32" s="101"/>
      <c r="H32" s="102"/>
      <c r="I32" s="103"/>
      <c r="J32" s="104"/>
      <c r="K32" s="105"/>
      <c r="L32" s="106"/>
      <c r="M32" s="107"/>
      <c r="N32" s="107"/>
      <c r="O32" s="107"/>
      <c r="P32" s="107"/>
      <c r="Q32" s="107"/>
      <c r="R32" s="107"/>
      <c r="S32" s="107"/>
      <c r="T32" s="107"/>
      <c r="U32" s="108"/>
      <c r="V32" s="105"/>
      <c r="W32" s="106"/>
      <c r="X32" s="107"/>
      <c r="Y32" s="107"/>
      <c r="Z32" s="107"/>
      <c r="AA32" s="107"/>
      <c r="AB32" s="107"/>
      <c r="AC32" s="109"/>
      <c r="AD32" s="109"/>
      <c r="AE32" s="110"/>
      <c r="AF32" s="111"/>
      <c r="AG32" s="109"/>
    </row>
    <row r="33" spans="2:49" s="4" customFormat="1" ht="18.75" customHeight="1" thickTop="1" x14ac:dyDescent="0.25">
      <c r="B33" s="112"/>
      <c r="C33" s="113" t="s">
        <v>95</v>
      </c>
      <c r="D33" s="114"/>
      <c r="E33" s="114"/>
      <c r="F33" s="114"/>
      <c r="G33" s="115">
        <f t="shared" ref="G33:N33" si="7">SUM(G9:G32)</f>
        <v>0</v>
      </c>
      <c r="H33" s="116">
        <f t="shared" si="7"/>
        <v>3262</v>
      </c>
      <c r="I33" s="115">
        <f t="shared" si="7"/>
        <v>0</v>
      </c>
      <c r="J33" s="116">
        <f t="shared" si="7"/>
        <v>2087</v>
      </c>
      <c r="K33" s="117">
        <f t="shared" si="7"/>
        <v>875</v>
      </c>
      <c r="L33" s="117">
        <f t="shared" si="7"/>
        <v>554</v>
      </c>
      <c r="M33" s="117">
        <f t="shared" si="7"/>
        <v>264</v>
      </c>
      <c r="N33" s="117">
        <f t="shared" si="7"/>
        <v>4</v>
      </c>
      <c r="O33" s="117">
        <f>SUM(O9:O32)</f>
        <v>286</v>
      </c>
      <c r="P33" s="117">
        <f>SUM(P9:P32)</f>
        <v>321</v>
      </c>
      <c r="Q33" s="117"/>
      <c r="R33" s="117"/>
      <c r="S33" s="117"/>
      <c r="T33" s="117"/>
      <c r="U33" s="118"/>
      <c r="V33" s="117">
        <f t="shared" ref="V33:Y33" si="8">SUM(V9:V32)</f>
        <v>1212</v>
      </c>
      <c r="W33" s="117">
        <f t="shared" si="8"/>
        <v>726</v>
      </c>
      <c r="X33" s="117">
        <f t="shared" si="8"/>
        <v>338</v>
      </c>
      <c r="Y33" s="117">
        <f t="shared" si="8"/>
        <v>16</v>
      </c>
      <c r="Z33" s="117">
        <f>SUM(Z9:Z32)</f>
        <v>372</v>
      </c>
      <c r="AA33" s="117">
        <f>SUM(AA9:AA32)</f>
        <v>486</v>
      </c>
      <c r="AB33" s="117"/>
      <c r="AC33" s="117"/>
      <c r="AD33" s="117"/>
      <c r="AE33" s="118"/>
      <c r="AF33" s="119"/>
      <c r="AG33" s="120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</row>
    <row r="34" spans="2:49" s="4" customFormat="1" ht="18.75" customHeight="1" x14ac:dyDescent="0.25">
      <c r="B34" s="121"/>
      <c r="C34" s="122" t="s">
        <v>96</v>
      </c>
      <c r="D34" s="123"/>
      <c r="E34" s="123"/>
      <c r="F34" s="123"/>
      <c r="G34" s="124"/>
      <c r="H34" s="125"/>
      <c r="I34" s="124"/>
      <c r="J34" s="126"/>
      <c r="K34" s="127"/>
      <c r="L34" s="128">
        <f>(L33-L30)/13</f>
        <v>34.307692307692307</v>
      </c>
      <c r="M34" s="129"/>
      <c r="N34" s="129"/>
      <c r="O34" s="129"/>
      <c r="P34" s="129"/>
      <c r="Q34" s="129"/>
      <c r="R34" s="129"/>
      <c r="S34" s="129"/>
      <c r="T34" s="129"/>
      <c r="U34" s="130"/>
      <c r="V34" s="127"/>
      <c r="W34" s="128">
        <f>(W33-W31-W30)/15</f>
        <v>34</v>
      </c>
      <c r="X34" s="129"/>
      <c r="Y34" s="129"/>
      <c r="Z34" s="129"/>
      <c r="AA34" s="129"/>
      <c r="AB34" s="129"/>
      <c r="AC34" s="129"/>
      <c r="AD34" s="129"/>
      <c r="AE34" s="130"/>
      <c r="AF34" s="131"/>
      <c r="AG34" s="132"/>
    </row>
    <row r="35" spans="2:49" s="4" customFormat="1" ht="18.75" customHeight="1" x14ac:dyDescent="0.25">
      <c r="B35" s="121"/>
      <c r="C35" s="122" t="s">
        <v>97</v>
      </c>
      <c r="D35" s="123"/>
      <c r="E35" s="123"/>
      <c r="F35" s="123"/>
      <c r="G35" s="124"/>
      <c r="H35" s="125"/>
      <c r="I35" s="124"/>
      <c r="J35" s="126"/>
      <c r="K35" s="127"/>
      <c r="L35" s="129"/>
      <c r="M35" s="129"/>
      <c r="N35" s="129"/>
      <c r="O35" s="129"/>
      <c r="P35" s="129"/>
      <c r="Q35" s="129"/>
      <c r="R35" s="129"/>
      <c r="S35" s="129"/>
      <c r="T35" s="129">
        <v>2</v>
      </c>
      <c r="U35" s="130"/>
      <c r="V35" s="127"/>
      <c r="W35" s="129"/>
      <c r="X35" s="129"/>
      <c r="Y35" s="129"/>
      <c r="Z35" s="129"/>
      <c r="AA35" s="129"/>
      <c r="AB35" s="129"/>
      <c r="AC35" s="129"/>
      <c r="AD35" s="129" t="s">
        <v>98</v>
      </c>
      <c r="AE35" s="130"/>
      <c r="AF35" s="131"/>
      <c r="AG35" s="133"/>
    </row>
    <row r="36" spans="2:49" s="4" customFormat="1" ht="18.75" customHeight="1" x14ac:dyDescent="0.25">
      <c r="B36" s="121"/>
      <c r="C36" s="122" t="s">
        <v>99</v>
      </c>
      <c r="D36" s="123"/>
      <c r="E36" s="123"/>
      <c r="F36" s="123"/>
      <c r="G36" s="124"/>
      <c r="H36" s="125"/>
      <c r="I36" s="124"/>
      <c r="J36" s="126"/>
      <c r="K36" s="127"/>
      <c r="L36" s="134"/>
      <c r="M36" s="129"/>
      <c r="N36" s="129"/>
      <c r="O36" s="129"/>
      <c r="P36" s="129"/>
      <c r="Q36" s="129"/>
      <c r="R36" s="129"/>
      <c r="S36" s="129"/>
      <c r="T36" s="134"/>
      <c r="U36" s="130" t="s">
        <v>100</v>
      </c>
      <c r="V36" s="127"/>
      <c r="W36" s="129"/>
      <c r="X36" s="129"/>
      <c r="Y36" s="129"/>
      <c r="Z36" s="129"/>
      <c r="AA36" s="129"/>
      <c r="AB36" s="129"/>
      <c r="AC36" s="129"/>
      <c r="AD36" s="129"/>
      <c r="AE36" s="130" t="s">
        <v>101</v>
      </c>
      <c r="AF36" s="131"/>
      <c r="AG36" s="133"/>
    </row>
    <row r="37" spans="2:49" s="4" customFormat="1" ht="32.25" customHeight="1" x14ac:dyDescent="0.25">
      <c r="B37" s="121"/>
      <c r="C37" s="135" t="s">
        <v>102</v>
      </c>
      <c r="D37" s="136"/>
      <c r="E37" s="136"/>
      <c r="F37" s="136"/>
      <c r="G37" s="124"/>
      <c r="H37" s="125"/>
      <c r="I37" s="124"/>
      <c r="J37" s="126"/>
      <c r="K37" s="127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7"/>
      <c r="W37" s="129"/>
      <c r="X37" s="129"/>
      <c r="Y37" s="129"/>
      <c r="Z37" s="129"/>
      <c r="AA37" s="129"/>
      <c r="AB37" s="129"/>
      <c r="AC37" s="129"/>
      <c r="AD37" s="129"/>
      <c r="AE37" s="130"/>
      <c r="AF37" s="131"/>
      <c r="AG37" s="137"/>
      <c r="AH37" s="138"/>
    </row>
    <row r="38" spans="2:49" s="4" customFormat="1" ht="16.5" customHeight="1" thickBot="1" x14ac:dyDescent="0.3">
      <c r="B38" s="139"/>
      <c r="C38" s="140" t="s">
        <v>103</v>
      </c>
      <c r="D38" s="141"/>
      <c r="E38" s="141"/>
      <c r="F38" s="141"/>
      <c r="G38" s="124">
        <f>G33</f>
        <v>0</v>
      </c>
      <c r="H38" s="125">
        <f t="shared" ref="H38:AC38" si="9">H33</f>
        <v>3262</v>
      </c>
      <c r="I38" s="124">
        <f t="shared" si="9"/>
        <v>0</v>
      </c>
      <c r="J38" s="142">
        <f t="shared" si="9"/>
        <v>2087</v>
      </c>
      <c r="K38" s="143">
        <f t="shared" si="9"/>
        <v>875</v>
      </c>
      <c r="L38" s="129">
        <f t="shared" si="9"/>
        <v>554</v>
      </c>
      <c r="M38" s="129">
        <f t="shared" si="9"/>
        <v>264</v>
      </c>
      <c r="N38" s="129">
        <f t="shared" si="9"/>
        <v>4</v>
      </c>
      <c r="O38" s="129">
        <f t="shared" si="9"/>
        <v>286</v>
      </c>
      <c r="P38" s="129">
        <f t="shared" si="9"/>
        <v>321</v>
      </c>
      <c r="Q38" s="129">
        <f t="shared" si="9"/>
        <v>0</v>
      </c>
      <c r="R38" s="129">
        <f t="shared" si="9"/>
        <v>0</v>
      </c>
      <c r="S38" s="129">
        <f t="shared" si="9"/>
        <v>0</v>
      </c>
      <c r="T38" s="129">
        <v>2</v>
      </c>
      <c r="U38" s="130" t="s">
        <v>100</v>
      </c>
      <c r="V38" s="127">
        <f t="shared" si="9"/>
        <v>1212</v>
      </c>
      <c r="W38" s="129">
        <f t="shared" si="9"/>
        <v>726</v>
      </c>
      <c r="X38" s="129">
        <f t="shared" si="9"/>
        <v>338</v>
      </c>
      <c r="Y38" s="129">
        <f t="shared" si="9"/>
        <v>16</v>
      </c>
      <c r="Z38" s="129">
        <f t="shared" si="9"/>
        <v>372</v>
      </c>
      <c r="AA38" s="129">
        <f t="shared" si="9"/>
        <v>486</v>
      </c>
      <c r="AB38" s="129">
        <f t="shared" si="9"/>
        <v>0</v>
      </c>
      <c r="AC38" s="129">
        <f t="shared" si="9"/>
        <v>0</v>
      </c>
      <c r="AD38" s="129" t="s">
        <v>98</v>
      </c>
      <c r="AE38" s="124" t="s">
        <v>101</v>
      </c>
      <c r="AF38" s="144"/>
      <c r="AG38" s="137"/>
      <c r="AH38" s="138"/>
    </row>
    <row r="39" spans="2:49" s="4" customFormat="1" ht="24" hidden="1" customHeight="1" x14ac:dyDescent="0.25">
      <c r="H39" s="145"/>
      <c r="J39" s="145"/>
    </row>
    <row r="40" spans="2:49" s="4" customFormat="1" ht="27" hidden="1" customHeight="1" x14ac:dyDescent="0.3">
      <c r="B40" s="1715" t="s">
        <v>104</v>
      </c>
      <c r="C40" s="1716"/>
      <c r="D40" s="1716"/>
      <c r="E40" s="1716"/>
      <c r="F40" s="1716"/>
      <c r="G40" s="1716"/>
      <c r="H40" s="1716"/>
      <c r="I40" s="1716"/>
      <c r="J40" s="1716"/>
      <c r="K40" s="1717"/>
      <c r="L40" s="1717"/>
      <c r="M40" s="1717"/>
      <c r="N40" s="1717"/>
      <c r="O40" s="1717"/>
      <c r="P40" s="1717"/>
      <c r="Q40" s="1717"/>
      <c r="R40" s="1717"/>
      <c r="S40" s="1717"/>
      <c r="T40" s="1717"/>
      <c r="U40" s="1717"/>
      <c r="V40" s="1717"/>
      <c r="W40" s="1717"/>
      <c r="X40" s="1717"/>
      <c r="Y40" s="1717"/>
      <c r="Z40" s="1717"/>
      <c r="AA40" s="1717"/>
      <c r="AB40" s="1717"/>
      <c r="AC40" s="1717"/>
      <c r="AD40" s="1717"/>
      <c r="AE40" s="1717"/>
      <c r="AF40" s="1717"/>
      <c r="AG40" s="1718"/>
    </row>
    <row r="41" spans="2:49" s="4" customFormat="1" ht="31.5" hidden="1" customHeight="1" x14ac:dyDescent="0.25">
      <c r="B41" s="1709" t="s">
        <v>2</v>
      </c>
      <c r="C41" s="1710" t="s">
        <v>3</v>
      </c>
      <c r="D41" s="146"/>
      <c r="E41" s="146"/>
      <c r="F41" s="146"/>
      <c r="G41" s="1709" t="s">
        <v>105</v>
      </c>
      <c r="H41" s="1710" t="s">
        <v>106</v>
      </c>
      <c r="I41" s="1710"/>
      <c r="J41" s="1710"/>
      <c r="K41" s="1719" t="s">
        <v>107</v>
      </c>
      <c r="L41" s="1720"/>
      <c r="M41" s="1720"/>
      <c r="N41" s="1720"/>
      <c r="O41" s="1720"/>
      <c r="P41" s="1720"/>
      <c r="Q41" s="1720"/>
      <c r="R41" s="1720"/>
      <c r="S41" s="1720"/>
      <c r="T41" s="1720"/>
      <c r="U41" s="1721"/>
      <c r="V41" s="1719" t="s">
        <v>108</v>
      </c>
      <c r="W41" s="1720"/>
      <c r="X41" s="1720"/>
      <c r="Y41" s="1720"/>
      <c r="Z41" s="1720"/>
      <c r="AA41" s="1720"/>
      <c r="AB41" s="1720"/>
      <c r="AC41" s="1720"/>
      <c r="AD41" s="1720"/>
      <c r="AE41" s="1721"/>
      <c r="AF41" s="147"/>
      <c r="AG41" s="1722" t="s">
        <v>109</v>
      </c>
    </row>
    <row r="42" spans="2:49" s="4" customFormat="1" ht="36" hidden="1" customHeight="1" x14ac:dyDescent="0.25">
      <c r="B42" s="1709"/>
      <c r="C42" s="1710"/>
      <c r="D42" s="146"/>
      <c r="E42" s="146"/>
      <c r="F42" s="146"/>
      <c r="G42" s="1709"/>
      <c r="H42" s="1709" t="s">
        <v>110</v>
      </c>
      <c r="I42" s="1709" t="s">
        <v>111</v>
      </c>
      <c r="J42" s="1709" t="s">
        <v>112</v>
      </c>
      <c r="K42" s="1714" t="s">
        <v>113</v>
      </c>
      <c r="L42" s="1710" t="s">
        <v>13</v>
      </c>
      <c r="M42" s="1710"/>
      <c r="N42" s="1710"/>
      <c r="O42" s="1710"/>
      <c r="P42" s="1709" t="s">
        <v>114</v>
      </c>
      <c r="Q42" s="1709" t="s">
        <v>115</v>
      </c>
      <c r="R42" s="148"/>
      <c r="S42" s="1709" t="s">
        <v>116</v>
      </c>
      <c r="T42" s="1707" t="s">
        <v>18</v>
      </c>
      <c r="U42" s="1708"/>
      <c r="V42" s="1714" t="s">
        <v>113</v>
      </c>
      <c r="W42" s="1710" t="s">
        <v>13</v>
      </c>
      <c r="X42" s="1710"/>
      <c r="Y42" s="1710"/>
      <c r="Z42" s="1710"/>
      <c r="AA42" s="1709" t="s">
        <v>114</v>
      </c>
      <c r="AB42" s="1709" t="s">
        <v>117</v>
      </c>
      <c r="AC42" s="1709" t="s">
        <v>116</v>
      </c>
      <c r="AD42" s="1707" t="s">
        <v>18</v>
      </c>
      <c r="AE42" s="1708"/>
      <c r="AF42" s="149"/>
      <c r="AG42" s="1722"/>
    </row>
    <row r="43" spans="2:49" s="4" customFormat="1" ht="15.75" hidden="1" customHeight="1" x14ac:dyDescent="0.25">
      <c r="B43" s="1709"/>
      <c r="C43" s="1710"/>
      <c r="D43" s="146"/>
      <c r="E43" s="146"/>
      <c r="F43" s="146"/>
      <c r="G43" s="1709"/>
      <c r="H43" s="1709"/>
      <c r="I43" s="1709"/>
      <c r="J43" s="1709"/>
      <c r="K43" s="1714"/>
      <c r="L43" s="1709" t="s">
        <v>113</v>
      </c>
      <c r="M43" s="1710" t="s">
        <v>19</v>
      </c>
      <c r="N43" s="1710"/>
      <c r="O43" s="1710"/>
      <c r="P43" s="1709"/>
      <c r="Q43" s="1709"/>
      <c r="R43" s="148"/>
      <c r="S43" s="1709"/>
      <c r="T43" s="1711" t="s">
        <v>118</v>
      </c>
      <c r="U43" s="1712" t="s">
        <v>119</v>
      </c>
      <c r="V43" s="1714"/>
      <c r="W43" s="1709" t="s">
        <v>113</v>
      </c>
      <c r="X43" s="1710" t="s">
        <v>120</v>
      </c>
      <c r="Y43" s="1710"/>
      <c r="Z43" s="1710"/>
      <c r="AA43" s="1709"/>
      <c r="AB43" s="1709"/>
      <c r="AC43" s="1709"/>
      <c r="AD43" s="1709" t="s">
        <v>118</v>
      </c>
      <c r="AE43" s="1713" t="s">
        <v>119</v>
      </c>
      <c r="AF43" s="150"/>
      <c r="AG43" s="1722"/>
    </row>
    <row r="44" spans="2:49" s="4" customFormat="1" ht="76.5" hidden="1" customHeight="1" x14ac:dyDescent="0.25">
      <c r="B44" s="1709"/>
      <c r="C44" s="1710"/>
      <c r="D44" s="146"/>
      <c r="E44" s="146"/>
      <c r="F44" s="146"/>
      <c r="G44" s="1709"/>
      <c r="H44" s="1709"/>
      <c r="I44" s="1709"/>
      <c r="J44" s="1709"/>
      <c r="K44" s="1714"/>
      <c r="L44" s="1709"/>
      <c r="M44" s="148" t="s">
        <v>121</v>
      </c>
      <c r="N44" s="148" t="s">
        <v>122</v>
      </c>
      <c r="O44" s="148" t="s">
        <v>123</v>
      </c>
      <c r="P44" s="1709"/>
      <c r="Q44" s="1709"/>
      <c r="R44" s="148"/>
      <c r="S44" s="1709"/>
      <c r="T44" s="1711"/>
      <c r="U44" s="1712"/>
      <c r="V44" s="1714"/>
      <c r="W44" s="1709"/>
      <c r="X44" s="148" t="s">
        <v>121</v>
      </c>
      <c r="Y44" s="148" t="s">
        <v>122</v>
      </c>
      <c r="Z44" s="148" t="s">
        <v>123</v>
      </c>
      <c r="AA44" s="1709"/>
      <c r="AB44" s="1709"/>
      <c r="AC44" s="1709"/>
      <c r="AD44" s="1709"/>
      <c r="AE44" s="1713"/>
      <c r="AF44" s="150"/>
      <c r="AG44" s="1722"/>
    </row>
    <row r="45" spans="2:49" s="4" customFormat="1" ht="12.75" hidden="1" customHeight="1" x14ac:dyDescent="0.25">
      <c r="B45" s="151"/>
      <c r="C45" s="152">
        <v>1</v>
      </c>
      <c r="D45" s="152"/>
      <c r="E45" s="152"/>
      <c r="F45" s="152"/>
      <c r="G45" s="153"/>
      <c r="H45" s="154"/>
      <c r="I45" s="154"/>
      <c r="J45" s="154"/>
      <c r="K45" s="155"/>
      <c r="L45" s="156"/>
      <c r="M45" s="156"/>
      <c r="N45" s="156"/>
      <c r="O45" s="154"/>
      <c r="P45" s="154"/>
      <c r="Q45" s="154"/>
      <c r="R45" s="154"/>
      <c r="S45" s="156"/>
      <c r="T45" s="156"/>
      <c r="U45" s="157"/>
      <c r="V45" s="155"/>
      <c r="W45" s="156"/>
      <c r="X45" s="154"/>
      <c r="Y45" s="156"/>
      <c r="Z45" s="156"/>
      <c r="AA45" s="158"/>
      <c r="AB45" s="159"/>
      <c r="AC45" s="156"/>
      <c r="AD45" s="154"/>
      <c r="AE45" s="160"/>
      <c r="AF45" s="161"/>
      <c r="AG45" s="162"/>
    </row>
    <row r="46" spans="2:49" s="4" customFormat="1" ht="15" hidden="1" customHeight="1" x14ac:dyDescent="0.25">
      <c r="B46" s="151"/>
      <c r="C46" s="163">
        <v>2</v>
      </c>
      <c r="D46" s="163"/>
      <c r="E46" s="163"/>
      <c r="F46" s="163"/>
      <c r="G46" s="163"/>
      <c r="H46" s="164"/>
      <c r="I46" s="164"/>
      <c r="J46" s="164"/>
      <c r="K46" s="165"/>
      <c r="L46" s="164"/>
      <c r="M46" s="164"/>
      <c r="N46" s="164"/>
      <c r="O46" s="164"/>
      <c r="P46" s="164"/>
      <c r="Q46" s="164"/>
      <c r="R46" s="164"/>
      <c r="S46" s="164"/>
      <c r="T46" s="164"/>
      <c r="U46" s="166"/>
      <c r="V46" s="165"/>
      <c r="W46" s="164"/>
      <c r="X46" s="164"/>
      <c r="Y46" s="164"/>
      <c r="Z46" s="164"/>
      <c r="AA46" s="164"/>
      <c r="AB46" s="164"/>
      <c r="AC46" s="164"/>
      <c r="AD46" s="164"/>
      <c r="AE46" s="166"/>
      <c r="AF46" s="167"/>
      <c r="AG46" s="162"/>
    </row>
    <row r="47" spans="2:49" s="4" customFormat="1" ht="15.75" hidden="1" x14ac:dyDescent="0.25">
      <c r="B47" s="151"/>
      <c r="C47" s="168" t="s">
        <v>95</v>
      </c>
      <c r="D47" s="168"/>
      <c r="E47" s="168"/>
      <c r="F47" s="168"/>
      <c r="G47" s="168"/>
      <c r="H47" s="164"/>
      <c r="I47" s="164"/>
      <c r="J47" s="164"/>
      <c r="K47" s="165"/>
      <c r="L47" s="164"/>
      <c r="M47" s="164"/>
      <c r="N47" s="164"/>
      <c r="O47" s="164"/>
      <c r="P47" s="164"/>
      <c r="Q47" s="164"/>
      <c r="R47" s="164"/>
      <c r="S47" s="164"/>
      <c r="T47" s="164"/>
      <c r="U47" s="166"/>
      <c r="V47" s="165"/>
      <c r="W47" s="164"/>
      <c r="X47" s="164"/>
      <c r="Y47" s="164"/>
      <c r="Z47" s="164"/>
      <c r="AA47" s="164"/>
      <c r="AB47" s="164"/>
      <c r="AC47" s="164"/>
      <c r="AD47" s="164"/>
      <c r="AE47" s="166"/>
      <c r="AF47" s="167"/>
      <c r="AG47" s="162"/>
    </row>
    <row r="48" spans="2:49" s="4" customFormat="1" ht="18" hidden="1" customHeight="1" x14ac:dyDescent="0.25">
      <c r="B48" s="151"/>
      <c r="C48" s="168" t="s">
        <v>96</v>
      </c>
      <c r="D48" s="168"/>
      <c r="E48" s="168"/>
      <c r="F48" s="168"/>
      <c r="G48" s="168"/>
      <c r="H48" s="164"/>
      <c r="I48" s="164"/>
      <c r="J48" s="164"/>
      <c r="K48" s="165"/>
      <c r="L48" s="164"/>
      <c r="M48" s="164"/>
      <c r="N48" s="164"/>
      <c r="O48" s="164"/>
      <c r="P48" s="164"/>
      <c r="Q48" s="164"/>
      <c r="R48" s="164"/>
      <c r="S48" s="164"/>
      <c r="T48" s="164"/>
      <c r="U48" s="166"/>
      <c r="V48" s="165"/>
      <c r="W48" s="164"/>
      <c r="X48" s="164"/>
      <c r="Y48" s="164"/>
      <c r="Z48" s="164"/>
      <c r="AA48" s="164"/>
      <c r="AB48" s="164"/>
      <c r="AC48" s="164"/>
      <c r="AD48" s="164"/>
      <c r="AE48" s="166"/>
      <c r="AF48" s="167"/>
      <c r="AG48" s="169"/>
    </row>
    <row r="49" spans="2:33" s="4" customFormat="1" ht="19.5" hidden="1" customHeight="1" x14ac:dyDescent="0.25">
      <c r="B49" s="151"/>
      <c r="C49" s="168" t="s">
        <v>97</v>
      </c>
      <c r="D49" s="168"/>
      <c r="E49" s="168"/>
      <c r="F49" s="168"/>
      <c r="G49" s="168"/>
      <c r="H49" s="164"/>
      <c r="I49" s="164"/>
      <c r="J49" s="164"/>
      <c r="K49" s="165"/>
      <c r="L49" s="164"/>
      <c r="M49" s="164"/>
      <c r="N49" s="164"/>
      <c r="O49" s="164"/>
      <c r="P49" s="164"/>
      <c r="Q49" s="164"/>
      <c r="R49" s="164"/>
      <c r="S49" s="164"/>
      <c r="T49" s="164"/>
      <c r="U49" s="166"/>
      <c r="V49" s="165"/>
      <c r="W49" s="164"/>
      <c r="X49" s="164"/>
      <c r="Y49" s="164"/>
      <c r="Z49" s="164"/>
      <c r="AA49" s="164"/>
      <c r="AB49" s="164"/>
      <c r="AC49" s="164"/>
      <c r="AD49" s="164"/>
      <c r="AE49" s="166"/>
      <c r="AF49" s="167"/>
      <c r="AG49" s="162"/>
    </row>
    <row r="50" spans="2:33" s="4" customFormat="1" ht="15.75" hidden="1" x14ac:dyDescent="0.25">
      <c r="B50" s="151"/>
      <c r="C50" s="168" t="s">
        <v>99</v>
      </c>
      <c r="D50" s="168"/>
      <c r="E50" s="168"/>
      <c r="F50" s="168"/>
      <c r="G50" s="168"/>
      <c r="H50" s="164"/>
      <c r="I50" s="164"/>
      <c r="J50" s="164"/>
      <c r="K50" s="165"/>
      <c r="L50" s="164"/>
      <c r="M50" s="164"/>
      <c r="N50" s="164"/>
      <c r="O50" s="164"/>
      <c r="P50" s="164"/>
      <c r="Q50" s="164"/>
      <c r="R50" s="164"/>
      <c r="S50" s="164"/>
      <c r="T50" s="164"/>
      <c r="U50" s="166"/>
      <c r="V50" s="165"/>
      <c r="W50" s="164"/>
      <c r="X50" s="164"/>
      <c r="Y50" s="164"/>
      <c r="Z50" s="164"/>
      <c r="AA50" s="164"/>
      <c r="AB50" s="164"/>
      <c r="AC50" s="164"/>
      <c r="AD50" s="164"/>
      <c r="AE50" s="166"/>
      <c r="AF50" s="167"/>
      <c r="AG50" s="162"/>
    </row>
    <row r="51" spans="2:33" s="4" customFormat="1" ht="32.25" hidden="1" thickBot="1" x14ac:dyDescent="0.3">
      <c r="B51" s="151"/>
      <c r="C51" s="170" t="s">
        <v>102</v>
      </c>
      <c r="D51" s="170"/>
      <c r="E51" s="170"/>
      <c r="F51" s="170"/>
      <c r="G51" s="168"/>
      <c r="H51" s="164"/>
      <c r="I51" s="164"/>
      <c r="J51" s="164"/>
      <c r="K51" s="171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V51" s="171"/>
      <c r="W51" s="172"/>
      <c r="X51" s="172"/>
      <c r="Y51" s="172"/>
      <c r="Z51" s="172"/>
      <c r="AA51" s="172"/>
      <c r="AB51" s="172"/>
      <c r="AC51" s="172"/>
      <c r="AD51" s="172"/>
      <c r="AE51" s="173"/>
      <c r="AF51" s="174"/>
      <c r="AG51" s="162"/>
    </row>
    <row r="52" spans="2:33" s="4" customFormat="1" ht="15.75" hidden="1" x14ac:dyDescent="0.25">
      <c r="B52" s="151"/>
      <c r="C52" s="175" t="s">
        <v>103</v>
      </c>
      <c r="D52" s="175"/>
      <c r="E52" s="175"/>
      <c r="F52" s="175"/>
      <c r="G52" s="176"/>
      <c r="H52" s="164"/>
      <c r="I52" s="164"/>
      <c r="J52" s="164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51"/>
    </row>
    <row r="53" spans="2:33" s="4" customFormat="1" ht="16.5" hidden="1" customHeight="1" x14ac:dyDescent="0.25">
      <c r="H53" s="145"/>
      <c r="J53" s="145"/>
    </row>
    <row r="54" spans="2:33" s="4" customFormat="1" ht="144.75" hidden="1" customHeight="1" x14ac:dyDescent="0.25">
      <c r="H54" s="145"/>
      <c r="J54" s="145"/>
    </row>
    <row r="55" spans="2:33" s="4" customFormat="1" ht="21" hidden="1" customHeight="1" x14ac:dyDescent="0.3">
      <c r="B55" s="1715" t="s">
        <v>124</v>
      </c>
      <c r="C55" s="1716"/>
      <c r="D55" s="1716"/>
      <c r="E55" s="1716"/>
      <c r="F55" s="1716"/>
      <c r="G55" s="1716"/>
      <c r="H55" s="1716"/>
      <c r="I55" s="1716"/>
      <c r="J55" s="1716"/>
      <c r="K55" s="1717"/>
      <c r="L55" s="1717"/>
      <c r="M55" s="1717"/>
      <c r="N55" s="1717"/>
      <c r="O55" s="1717"/>
      <c r="P55" s="1717"/>
      <c r="Q55" s="1717"/>
      <c r="R55" s="1717"/>
      <c r="S55" s="1717"/>
      <c r="T55" s="1717"/>
      <c r="U55" s="1717"/>
      <c r="V55" s="1717"/>
      <c r="W55" s="1717"/>
      <c r="X55" s="1717"/>
      <c r="Y55" s="1717"/>
      <c r="Z55" s="1717"/>
      <c r="AA55" s="1717"/>
      <c r="AB55" s="1717"/>
      <c r="AC55" s="1717"/>
      <c r="AD55" s="1717"/>
      <c r="AE55" s="1717"/>
      <c r="AF55" s="1717"/>
      <c r="AG55" s="1718"/>
    </row>
    <row r="56" spans="2:33" s="4" customFormat="1" ht="15.75" hidden="1" customHeight="1" x14ac:dyDescent="0.25">
      <c r="B56" s="1709" t="s">
        <v>2</v>
      </c>
      <c r="C56" s="1710" t="s">
        <v>3</v>
      </c>
      <c r="D56" s="146"/>
      <c r="E56" s="146"/>
      <c r="F56" s="146"/>
      <c r="G56" s="1709" t="s">
        <v>105</v>
      </c>
      <c r="H56" s="1710" t="s">
        <v>106</v>
      </c>
      <c r="I56" s="1710"/>
      <c r="J56" s="1710"/>
      <c r="K56" s="1719" t="s">
        <v>125</v>
      </c>
      <c r="L56" s="1720"/>
      <c r="M56" s="1720"/>
      <c r="N56" s="1720"/>
      <c r="O56" s="1720"/>
      <c r="P56" s="1720"/>
      <c r="Q56" s="1720"/>
      <c r="R56" s="1720"/>
      <c r="S56" s="1720"/>
      <c r="T56" s="1720"/>
      <c r="U56" s="1721"/>
      <c r="V56" s="1719" t="s">
        <v>126</v>
      </c>
      <c r="W56" s="1720"/>
      <c r="X56" s="1720"/>
      <c r="Y56" s="1720"/>
      <c r="Z56" s="1720"/>
      <c r="AA56" s="1720"/>
      <c r="AB56" s="1720"/>
      <c r="AC56" s="1720"/>
      <c r="AD56" s="1720"/>
      <c r="AE56" s="1721"/>
      <c r="AF56" s="147"/>
      <c r="AG56" s="1722" t="s">
        <v>109</v>
      </c>
    </row>
    <row r="57" spans="2:33" s="4" customFormat="1" ht="30.75" hidden="1" customHeight="1" x14ac:dyDescent="0.25">
      <c r="B57" s="1709"/>
      <c r="C57" s="1710"/>
      <c r="D57" s="146"/>
      <c r="E57" s="146"/>
      <c r="F57" s="146"/>
      <c r="G57" s="1709"/>
      <c r="H57" s="1709" t="s">
        <v>110</v>
      </c>
      <c r="I57" s="1709" t="s">
        <v>111</v>
      </c>
      <c r="J57" s="1709" t="s">
        <v>112</v>
      </c>
      <c r="K57" s="1714" t="s">
        <v>113</v>
      </c>
      <c r="L57" s="1710" t="s">
        <v>13</v>
      </c>
      <c r="M57" s="1710"/>
      <c r="N57" s="1710"/>
      <c r="O57" s="1710"/>
      <c r="P57" s="1709" t="s">
        <v>114</v>
      </c>
      <c r="Q57" s="1709" t="s">
        <v>115</v>
      </c>
      <c r="R57" s="148"/>
      <c r="S57" s="1709" t="s">
        <v>116</v>
      </c>
      <c r="T57" s="1707" t="s">
        <v>18</v>
      </c>
      <c r="U57" s="1708"/>
      <c r="V57" s="1714" t="s">
        <v>113</v>
      </c>
      <c r="W57" s="1710" t="s">
        <v>13</v>
      </c>
      <c r="X57" s="1710"/>
      <c r="Y57" s="1710"/>
      <c r="Z57" s="1710"/>
      <c r="AA57" s="1709" t="s">
        <v>114</v>
      </c>
      <c r="AB57" s="1709" t="s">
        <v>117</v>
      </c>
      <c r="AC57" s="1709" t="s">
        <v>116</v>
      </c>
      <c r="AD57" s="1707" t="s">
        <v>18</v>
      </c>
      <c r="AE57" s="1708"/>
      <c r="AF57" s="149"/>
      <c r="AG57" s="1722"/>
    </row>
    <row r="58" spans="2:33" s="4" customFormat="1" ht="13.5" hidden="1" customHeight="1" x14ac:dyDescent="0.25">
      <c r="B58" s="1709"/>
      <c r="C58" s="1710"/>
      <c r="D58" s="146"/>
      <c r="E58" s="146"/>
      <c r="F58" s="146"/>
      <c r="G58" s="1709"/>
      <c r="H58" s="1709"/>
      <c r="I58" s="1709"/>
      <c r="J58" s="1709"/>
      <c r="K58" s="1714"/>
      <c r="L58" s="1709" t="s">
        <v>113</v>
      </c>
      <c r="M58" s="1710" t="s">
        <v>19</v>
      </c>
      <c r="N58" s="1710"/>
      <c r="O58" s="1710"/>
      <c r="P58" s="1709"/>
      <c r="Q58" s="1709"/>
      <c r="R58" s="148"/>
      <c r="S58" s="1709"/>
      <c r="T58" s="1711" t="s">
        <v>118</v>
      </c>
      <c r="U58" s="1712" t="s">
        <v>119</v>
      </c>
      <c r="V58" s="1714"/>
      <c r="W58" s="1709" t="s">
        <v>113</v>
      </c>
      <c r="X58" s="1710" t="s">
        <v>120</v>
      </c>
      <c r="Y58" s="1710"/>
      <c r="Z58" s="1710"/>
      <c r="AA58" s="1709"/>
      <c r="AB58" s="1709"/>
      <c r="AC58" s="1709"/>
      <c r="AD58" s="1709" t="s">
        <v>118</v>
      </c>
      <c r="AE58" s="1713" t="s">
        <v>119</v>
      </c>
      <c r="AF58" s="150"/>
      <c r="AG58" s="1722"/>
    </row>
    <row r="59" spans="2:33" s="4" customFormat="1" ht="80.25" hidden="1" customHeight="1" x14ac:dyDescent="0.25">
      <c r="B59" s="1709"/>
      <c r="C59" s="1710"/>
      <c r="D59" s="146"/>
      <c r="E59" s="146"/>
      <c r="F59" s="146"/>
      <c r="G59" s="1709"/>
      <c r="H59" s="1709"/>
      <c r="I59" s="1709"/>
      <c r="J59" s="1709"/>
      <c r="K59" s="1714"/>
      <c r="L59" s="1709"/>
      <c r="M59" s="148" t="s">
        <v>121</v>
      </c>
      <c r="N59" s="148" t="s">
        <v>122</v>
      </c>
      <c r="O59" s="148" t="s">
        <v>123</v>
      </c>
      <c r="P59" s="1709"/>
      <c r="Q59" s="1709"/>
      <c r="R59" s="148"/>
      <c r="S59" s="1709"/>
      <c r="T59" s="1711"/>
      <c r="U59" s="1712"/>
      <c r="V59" s="1714"/>
      <c r="W59" s="1709"/>
      <c r="X59" s="148" t="s">
        <v>121</v>
      </c>
      <c r="Y59" s="148" t="s">
        <v>122</v>
      </c>
      <c r="Z59" s="148" t="s">
        <v>123</v>
      </c>
      <c r="AA59" s="1709"/>
      <c r="AB59" s="1709"/>
      <c r="AC59" s="1709"/>
      <c r="AD59" s="1709"/>
      <c r="AE59" s="1713"/>
      <c r="AF59" s="150"/>
      <c r="AG59" s="1722"/>
    </row>
    <row r="60" spans="2:33" s="4" customFormat="1" ht="13.5" hidden="1" customHeight="1" x14ac:dyDescent="0.25">
      <c r="B60" s="151"/>
      <c r="C60" s="152">
        <v>1</v>
      </c>
      <c r="D60" s="152"/>
      <c r="E60" s="152"/>
      <c r="F60" s="152"/>
      <c r="G60" s="153"/>
      <c r="H60" s="154"/>
      <c r="I60" s="154"/>
      <c r="J60" s="154"/>
      <c r="K60" s="155"/>
      <c r="L60" s="156"/>
      <c r="M60" s="156"/>
      <c r="N60" s="156"/>
      <c r="O60" s="154"/>
      <c r="P60" s="154"/>
      <c r="Q60" s="154"/>
      <c r="R60" s="154"/>
      <c r="S60" s="156"/>
      <c r="T60" s="156"/>
      <c r="U60" s="157"/>
      <c r="V60" s="155"/>
      <c r="W60" s="156"/>
      <c r="X60" s="154"/>
      <c r="Y60" s="156"/>
      <c r="Z60" s="156"/>
      <c r="AA60" s="158"/>
      <c r="AB60" s="159"/>
      <c r="AC60" s="156"/>
      <c r="AD60" s="154"/>
      <c r="AE60" s="160"/>
      <c r="AF60" s="161"/>
      <c r="AG60" s="162"/>
    </row>
    <row r="61" spans="2:33" s="4" customFormat="1" ht="13.5" hidden="1" customHeight="1" x14ac:dyDescent="0.25">
      <c r="B61" s="151"/>
      <c r="C61" s="163">
        <v>2</v>
      </c>
      <c r="D61" s="163"/>
      <c r="E61" s="163"/>
      <c r="F61" s="163"/>
      <c r="G61" s="163"/>
      <c r="H61" s="164"/>
      <c r="I61" s="164"/>
      <c r="J61" s="164"/>
      <c r="K61" s="165"/>
      <c r="L61" s="164"/>
      <c r="M61" s="164"/>
      <c r="N61" s="164"/>
      <c r="O61" s="164"/>
      <c r="P61" s="164"/>
      <c r="Q61" s="164"/>
      <c r="R61" s="164"/>
      <c r="S61" s="164"/>
      <c r="T61" s="164"/>
      <c r="U61" s="166"/>
      <c r="V61" s="165"/>
      <c r="W61" s="164"/>
      <c r="X61" s="164"/>
      <c r="Y61" s="164"/>
      <c r="Z61" s="164"/>
      <c r="AA61" s="164"/>
      <c r="AB61" s="164"/>
      <c r="AC61" s="164"/>
      <c r="AD61" s="164"/>
      <c r="AE61" s="166"/>
      <c r="AF61" s="167"/>
      <c r="AG61" s="162"/>
    </row>
    <row r="62" spans="2:33" s="4" customFormat="1" ht="13.5" hidden="1" customHeight="1" x14ac:dyDescent="0.25">
      <c r="B62" s="151"/>
      <c r="C62" s="168" t="s">
        <v>95</v>
      </c>
      <c r="D62" s="168"/>
      <c r="E62" s="168"/>
      <c r="F62" s="168"/>
      <c r="G62" s="168"/>
      <c r="H62" s="164"/>
      <c r="I62" s="164"/>
      <c r="J62" s="164"/>
      <c r="K62" s="165"/>
      <c r="L62" s="164"/>
      <c r="M62" s="164"/>
      <c r="N62" s="164"/>
      <c r="O62" s="164"/>
      <c r="P62" s="164"/>
      <c r="Q62" s="164"/>
      <c r="R62" s="164"/>
      <c r="S62" s="164"/>
      <c r="T62" s="164"/>
      <c r="U62" s="166"/>
      <c r="V62" s="165"/>
      <c r="W62" s="164"/>
      <c r="X62" s="164"/>
      <c r="Y62" s="164"/>
      <c r="Z62" s="164"/>
      <c r="AA62" s="164"/>
      <c r="AB62" s="164"/>
      <c r="AC62" s="164"/>
      <c r="AD62" s="164"/>
      <c r="AE62" s="166"/>
      <c r="AF62" s="167"/>
      <c r="AG62" s="162"/>
    </row>
    <row r="63" spans="2:33" s="4" customFormat="1" ht="13.5" hidden="1" customHeight="1" x14ac:dyDescent="0.25">
      <c r="B63" s="151"/>
      <c r="C63" s="168" t="s">
        <v>96</v>
      </c>
      <c r="D63" s="168"/>
      <c r="E63" s="168"/>
      <c r="F63" s="168"/>
      <c r="G63" s="168"/>
      <c r="H63" s="164"/>
      <c r="I63" s="164"/>
      <c r="J63" s="164"/>
      <c r="K63" s="165"/>
      <c r="L63" s="164"/>
      <c r="M63" s="164"/>
      <c r="N63" s="164"/>
      <c r="O63" s="164"/>
      <c r="P63" s="164"/>
      <c r="Q63" s="164"/>
      <c r="R63" s="164"/>
      <c r="S63" s="164"/>
      <c r="T63" s="164"/>
      <c r="U63" s="166"/>
      <c r="V63" s="165"/>
      <c r="W63" s="164"/>
      <c r="X63" s="164"/>
      <c r="Y63" s="164"/>
      <c r="Z63" s="164"/>
      <c r="AA63" s="164"/>
      <c r="AB63" s="164"/>
      <c r="AC63" s="164"/>
      <c r="AD63" s="164"/>
      <c r="AE63" s="166"/>
      <c r="AF63" s="167"/>
      <c r="AG63" s="169"/>
    </row>
    <row r="64" spans="2:33" s="4" customFormat="1" ht="13.5" hidden="1" customHeight="1" x14ac:dyDescent="0.25">
      <c r="B64" s="151"/>
      <c r="C64" s="168" t="s">
        <v>97</v>
      </c>
      <c r="D64" s="168"/>
      <c r="E64" s="168"/>
      <c r="F64" s="168"/>
      <c r="G64" s="168"/>
      <c r="H64" s="164"/>
      <c r="I64" s="164"/>
      <c r="J64" s="164"/>
      <c r="K64" s="165"/>
      <c r="L64" s="164"/>
      <c r="M64" s="164"/>
      <c r="N64" s="164"/>
      <c r="O64" s="164"/>
      <c r="P64" s="164"/>
      <c r="Q64" s="164"/>
      <c r="R64" s="164"/>
      <c r="S64" s="164"/>
      <c r="T64" s="164"/>
      <c r="U64" s="166"/>
      <c r="V64" s="165"/>
      <c r="W64" s="164"/>
      <c r="X64" s="164"/>
      <c r="Y64" s="164"/>
      <c r="Z64" s="164"/>
      <c r="AA64" s="164"/>
      <c r="AB64" s="164"/>
      <c r="AC64" s="164"/>
      <c r="AD64" s="164"/>
      <c r="AE64" s="166"/>
      <c r="AF64" s="167"/>
      <c r="AG64" s="162"/>
    </row>
    <row r="65" spans="2:33" s="4" customFormat="1" ht="13.5" hidden="1" customHeight="1" x14ac:dyDescent="0.25">
      <c r="B65" s="151"/>
      <c r="C65" s="168" t="s">
        <v>99</v>
      </c>
      <c r="D65" s="168"/>
      <c r="E65" s="168"/>
      <c r="F65" s="168"/>
      <c r="G65" s="168"/>
      <c r="H65" s="164"/>
      <c r="I65" s="164"/>
      <c r="J65" s="164"/>
      <c r="K65" s="165"/>
      <c r="L65" s="164"/>
      <c r="M65" s="164"/>
      <c r="N65" s="164"/>
      <c r="O65" s="164"/>
      <c r="P65" s="164"/>
      <c r="Q65" s="164"/>
      <c r="R65" s="164"/>
      <c r="S65" s="164"/>
      <c r="T65" s="164"/>
      <c r="U65" s="166"/>
      <c r="V65" s="165"/>
      <c r="W65" s="164"/>
      <c r="X65" s="164"/>
      <c r="Y65" s="164"/>
      <c r="Z65" s="164"/>
      <c r="AA65" s="164"/>
      <c r="AB65" s="164"/>
      <c r="AC65" s="164"/>
      <c r="AD65" s="164"/>
      <c r="AE65" s="166"/>
      <c r="AF65" s="167"/>
      <c r="AG65" s="162"/>
    </row>
    <row r="66" spans="2:33" s="4" customFormat="1" ht="13.5" hidden="1" customHeight="1" x14ac:dyDescent="0.25">
      <c r="B66" s="151"/>
      <c r="C66" s="170" t="s">
        <v>102</v>
      </c>
      <c r="D66" s="170"/>
      <c r="E66" s="170"/>
      <c r="F66" s="170"/>
      <c r="G66" s="168"/>
      <c r="H66" s="164"/>
      <c r="I66" s="164"/>
      <c r="J66" s="164"/>
      <c r="K66" s="165"/>
      <c r="L66" s="164"/>
      <c r="M66" s="164"/>
      <c r="N66" s="164"/>
      <c r="O66" s="164"/>
      <c r="P66" s="164"/>
      <c r="Q66" s="164"/>
      <c r="R66" s="164"/>
      <c r="S66" s="164"/>
      <c r="T66" s="164"/>
      <c r="U66" s="166"/>
      <c r="V66" s="165"/>
      <c r="W66" s="164"/>
      <c r="X66" s="164"/>
      <c r="Y66" s="164"/>
      <c r="Z66" s="164"/>
      <c r="AA66" s="164"/>
      <c r="AB66" s="164"/>
      <c r="AC66" s="164"/>
      <c r="AD66" s="164"/>
      <c r="AE66" s="166"/>
      <c r="AF66" s="167"/>
      <c r="AG66" s="162"/>
    </row>
    <row r="67" spans="2:33" s="4" customFormat="1" ht="13.5" hidden="1" customHeight="1" x14ac:dyDescent="0.25">
      <c r="B67" s="151"/>
      <c r="C67" s="175" t="s">
        <v>103</v>
      </c>
      <c r="D67" s="175"/>
      <c r="E67" s="175"/>
      <c r="F67" s="175"/>
      <c r="G67" s="176"/>
      <c r="H67" s="164"/>
      <c r="I67" s="164"/>
      <c r="J67" s="164"/>
      <c r="K67" s="171"/>
      <c r="L67" s="172"/>
      <c r="M67" s="172"/>
      <c r="N67" s="172"/>
      <c r="O67" s="172"/>
      <c r="P67" s="172"/>
      <c r="Q67" s="172"/>
      <c r="R67" s="172"/>
      <c r="S67" s="172"/>
      <c r="T67" s="172"/>
      <c r="U67" s="173"/>
      <c r="V67" s="171"/>
      <c r="W67" s="172"/>
      <c r="X67" s="172"/>
      <c r="Y67" s="172"/>
      <c r="Z67" s="172"/>
      <c r="AA67" s="172"/>
      <c r="AB67" s="172"/>
      <c r="AC67" s="172"/>
      <c r="AD67" s="172"/>
      <c r="AE67" s="173"/>
      <c r="AF67" s="174"/>
      <c r="AG67" s="162"/>
    </row>
    <row r="68" spans="2:33" s="4" customFormat="1" ht="13.5" hidden="1" customHeight="1" x14ac:dyDescent="0.25">
      <c r="H68" s="145"/>
      <c r="J68" s="145"/>
    </row>
    <row r="69" spans="2:33" s="4" customFormat="1" ht="27.75" hidden="1" customHeight="1" x14ac:dyDescent="0.25">
      <c r="H69" s="145"/>
      <c r="J69" s="145"/>
    </row>
    <row r="70" spans="2:33" s="4" customFormat="1" ht="24.75" hidden="1" customHeight="1" x14ac:dyDescent="0.3">
      <c r="B70" s="1715" t="s">
        <v>127</v>
      </c>
      <c r="C70" s="1716"/>
      <c r="D70" s="1716"/>
      <c r="E70" s="1716"/>
      <c r="F70" s="1716"/>
      <c r="G70" s="1716"/>
      <c r="H70" s="1716"/>
      <c r="I70" s="1716"/>
      <c r="J70" s="1716"/>
      <c r="K70" s="1717"/>
      <c r="L70" s="1717"/>
      <c r="M70" s="1717"/>
      <c r="N70" s="1717"/>
      <c r="O70" s="1717"/>
      <c r="P70" s="1717"/>
      <c r="Q70" s="1717"/>
      <c r="R70" s="1717"/>
      <c r="S70" s="1717"/>
      <c r="T70" s="1717"/>
      <c r="U70" s="1717"/>
      <c r="V70" s="1717"/>
      <c r="W70" s="1717"/>
      <c r="X70" s="1717"/>
      <c r="Y70" s="1717"/>
      <c r="Z70" s="1717"/>
      <c r="AA70" s="1717"/>
      <c r="AB70" s="1717"/>
      <c r="AC70" s="1717"/>
      <c r="AD70" s="1717"/>
      <c r="AE70" s="1717"/>
      <c r="AF70" s="1717"/>
      <c r="AG70" s="1718"/>
    </row>
    <row r="71" spans="2:33" s="4" customFormat="1" ht="13.5" hidden="1" customHeight="1" x14ac:dyDescent="0.25">
      <c r="B71" s="1709" t="s">
        <v>2</v>
      </c>
      <c r="C71" s="1710" t="s">
        <v>3</v>
      </c>
      <c r="D71" s="146"/>
      <c r="E71" s="146"/>
      <c r="F71" s="146"/>
      <c r="G71" s="1709" t="s">
        <v>105</v>
      </c>
      <c r="H71" s="1710" t="s">
        <v>106</v>
      </c>
      <c r="I71" s="1710"/>
      <c r="J71" s="1710"/>
      <c r="K71" s="1719" t="s">
        <v>128</v>
      </c>
      <c r="L71" s="1720"/>
      <c r="M71" s="1720"/>
      <c r="N71" s="1720"/>
      <c r="O71" s="1720"/>
      <c r="P71" s="1720"/>
      <c r="Q71" s="1720"/>
      <c r="R71" s="1720"/>
      <c r="S71" s="1720"/>
      <c r="T71" s="1720"/>
      <c r="U71" s="1721"/>
      <c r="V71" s="1719" t="s">
        <v>129</v>
      </c>
      <c r="W71" s="1720"/>
      <c r="X71" s="1720"/>
      <c r="Y71" s="1720"/>
      <c r="Z71" s="1720"/>
      <c r="AA71" s="1720"/>
      <c r="AB71" s="1720"/>
      <c r="AC71" s="1720"/>
      <c r="AD71" s="1720"/>
      <c r="AE71" s="1721"/>
      <c r="AF71" s="147"/>
      <c r="AG71" s="1722" t="s">
        <v>109</v>
      </c>
    </row>
    <row r="72" spans="2:33" s="4" customFormat="1" ht="33" hidden="1" customHeight="1" x14ac:dyDescent="0.25">
      <c r="B72" s="1709"/>
      <c r="C72" s="1710"/>
      <c r="D72" s="146"/>
      <c r="E72" s="146"/>
      <c r="F72" s="146"/>
      <c r="G72" s="1709"/>
      <c r="H72" s="1709" t="s">
        <v>110</v>
      </c>
      <c r="I72" s="1709" t="s">
        <v>111</v>
      </c>
      <c r="J72" s="1709" t="s">
        <v>112</v>
      </c>
      <c r="K72" s="1714" t="s">
        <v>113</v>
      </c>
      <c r="L72" s="1710" t="s">
        <v>13</v>
      </c>
      <c r="M72" s="1710"/>
      <c r="N72" s="1710"/>
      <c r="O72" s="1710"/>
      <c r="P72" s="1709" t="s">
        <v>114</v>
      </c>
      <c r="Q72" s="1709" t="s">
        <v>115</v>
      </c>
      <c r="R72" s="148"/>
      <c r="S72" s="1709" t="s">
        <v>116</v>
      </c>
      <c r="T72" s="1707" t="s">
        <v>18</v>
      </c>
      <c r="U72" s="1708"/>
      <c r="V72" s="1714" t="s">
        <v>113</v>
      </c>
      <c r="W72" s="1710" t="s">
        <v>13</v>
      </c>
      <c r="X72" s="1710"/>
      <c r="Y72" s="1710"/>
      <c r="Z72" s="1710"/>
      <c r="AA72" s="1709" t="s">
        <v>114</v>
      </c>
      <c r="AB72" s="1709" t="s">
        <v>117</v>
      </c>
      <c r="AC72" s="1709" t="s">
        <v>116</v>
      </c>
      <c r="AD72" s="1707" t="s">
        <v>18</v>
      </c>
      <c r="AE72" s="1708"/>
      <c r="AF72" s="149"/>
      <c r="AG72" s="1722"/>
    </row>
    <row r="73" spans="2:33" s="4" customFormat="1" ht="13.5" hidden="1" customHeight="1" x14ac:dyDescent="0.25">
      <c r="B73" s="1709"/>
      <c r="C73" s="1710"/>
      <c r="D73" s="146"/>
      <c r="E73" s="146"/>
      <c r="F73" s="146"/>
      <c r="G73" s="1709"/>
      <c r="H73" s="1709"/>
      <c r="I73" s="1709"/>
      <c r="J73" s="1709"/>
      <c r="K73" s="1714"/>
      <c r="L73" s="1709" t="s">
        <v>113</v>
      </c>
      <c r="M73" s="1710" t="s">
        <v>19</v>
      </c>
      <c r="N73" s="1710"/>
      <c r="O73" s="1710"/>
      <c r="P73" s="1709"/>
      <c r="Q73" s="1709"/>
      <c r="R73" s="148"/>
      <c r="S73" s="1709"/>
      <c r="T73" s="1711" t="s">
        <v>118</v>
      </c>
      <c r="U73" s="1712" t="s">
        <v>119</v>
      </c>
      <c r="V73" s="1714"/>
      <c r="W73" s="1709" t="s">
        <v>113</v>
      </c>
      <c r="X73" s="1710" t="s">
        <v>120</v>
      </c>
      <c r="Y73" s="1710"/>
      <c r="Z73" s="1710"/>
      <c r="AA73" s="1709"/>
      <c r="AB73" s="1709"/>
      <c r="AC73" s="1709"/>
      <c r="AD73" s="1709" t="s">
        <v>118</v>
      </c>
      <c r="AE73" s="1713" t="s">
        <v>119</v>
      </c>
      <c r="AF73" s="150"/>
      <c r="AG73" s="1722"/>
    </row>
    <row r="74" spans="2:33" s="4" customFormat="1" ht="80.25" hidden="1" customHeight="1" x14ac:dyDescent="0.25">
      <c r="B74" s="1709"/>
      <c r="C74" s="1710"/>
      <c r="D74" s="146"/>
      <c r="E74" s="146"/>
      <c r="F74" s="146"/>
      <c r="G74" s="1709"/>
      <c r="H74" s="1709"/>
      <c r="I74" s="1709"/>
      <c r="J74" s="1709"/>
      <c r="K74" s="1714"/>
      <c r="L74" s="1709"/>
      <c r="M74" s="148" t="s">
        <v>121</v>
      </c>
      <c r="N74" s="148" t="s">
        <v>122</v>
      </c>
      <c r="O74" s="148" t="s">
        <v>123</v>
      </c>
      <c r="P74" s="1709"/>
      <c r="Q74" s="1709"/>
      <c r="R74" s="148"/>
      <c r="S74" s="1709"/>
      <c r="T74" s="1711"/>
      <c r="U74" s="1712"/>
      <c r="V74" s="1714"/>
      <c r="W74" s="1709"/>
      <c r="X74" s="148" t="s">
        <v>121</v>
      </c>
      <c r="Y74" s="148" t="s">
        <v>122</v>
      </c>
      <c r="Z74" s="148" t="s">
        <v>123</v>
      </c>
      <c r="AA74" s="1709"/>
      <c r="AB74" s="1709"/>
      <c r="AC74" s="1709"/>
      <c r="AD74" s="1709"/>
      <c r="AE74" s="1713"/>
      <c r="AF74" s="150"/>
      <c r="AG74" s="1722"/>
    </row>
    <row r="75" spans="2:33" s="4" customFormat="1" ht="13.5" hidden="1" customHeight="1" x14ac:dyDescent="0.25">
      <c r="B75" s="151"/>
      <c r="C75" s="178">
        <v>1</v>
      </c>
      <c r="D75" s="178"/>
      <c r="E75" s="178"/>
      <c r="F75" s="178"/>
      <c r="G75" s="153"/>
      <c r="H75" s="154"/>
      <c r="I75" s="154"/>
      <c r="J75" s="154"/>
      <c r="K75" s="155"/>
      <c r="L75" s="156"/>
      <c r="M75" s="156"/>
      <c r="N75" s="156"/>
      <c r="O75" s="154"/>
      <c r="P75" s="154"/>
      <c r="Q75" s="154"/>
      <c r="R75" s="154"/>
      <c r="S75" s="156"/>
      <c r="T75" s="156"/>
      <c r="U75" s="157"/>
      <c r="V75" s="155"/>
      <c r="W75" s="156"/>
      <c r="X75" s="154"/>
      <c r="Y75" s="156"/>
      <c r="Z75" s="156"/>
      <c r="AA75" s="158"/>
      <c r="AB75" s="159"/>
      <c r="AC75" s="156"/>
      <c r="AD75" s="154"/>
      <c r="AE75" s="160"/>
      <c r="AF75" s="161"/>
      <c r="AG75" s="162"/>
    </row>
    <row r="76" spans="2:33" s="4" customFormat="1" ht="13.5" hidden="1" customHeight="1" x14ac:dyDescent="0.25">
      <c r="B76" s="151"/>
      <c r="C76" s="179">
        <v>2</v>
      </c>
      <c r="D76" s="179"/>
      <c r="E76" s="179"/>
      <c r="F76" s="179"/>
      <c r="G76" s="163"/>
      <c r="H76" s="164"/>
      <c r="I76" s="164"/>
      <c r="J76" s="164"/>
      <c r="K76" s="165"/>
      <c r="L76" s="164"/>
      <c r="M76" s="164"/>
      <c r="N76" s="164"/>
      <c r="O76" s="164"/>
      <c r="P76" s="164"/>
      <c r="Q76" s="164"/>
      <c r="R76" s="164"/>
      <c r="S76" s="164"/>
      <c r="T76" s="164"/>
      <c r="U76" s="166"/>
      <c r="V76" s="165"/>
      <c r="W76" s="164"/>
      <c r="X76" s="164"/>
      <c r="Y76" s="164"/>
      <c r="Z76" s="164"/>
      <c r="AA76" s="164"/>
      <c r="AB76" s="164"/>
      <c r="AC76" s="164"/>
      <c r="AD76" s="164"/>
      <c r="AE76" s="166"/>
      <c r="AF76" s="167"/>
      <c r="AG76" s="162"/>
    </row>
    <row r="77" spans="2:33" s="4" customFormat="1" ht="13.5" hidden="1" customHeight="1" x14ac:dyDescent="0.25">
      <c r="B77" s="151"/>
      <c r="C77" s="168" t="s">
        <v>95</v>
      </c>
      <c r="D77" s="168"/>
      <c r="E77" s="168"/>
      <c r="F77" s="168"/>
      <c r="G77" s="168"/>
      <c r="H77" s="164"/>
      <c r="I77" s="164"/>
      <c r="J77" s="164"/>
      <c r="K77" s="165"/>
      <c r="L77" s="164"/>
      <c r="M77" s="164"/>
      <c r="N77" s="164"/>
      <c r="O77" s="164"/>
      <c r="P77" s="164"/>
      <c r="Q77" s="164"/>
      <c r="R77" s="164"/>
      <c r="S77" s="164"/>
      <c r="T77" s="164"/>
      <c r="U77" s="166"/>
      <c r="V77" s="165"/>
      <c r="W77" s="164"/>
      <c r="X77" s="164"/>
      <c r="Y77" s="164"/>
      <c r="Z77" s="164"/>
      <c r="AA77" s="164"/>
      <c r="AB77" s="164"/>
      <c r="AC77" s="164"/>
      <c r="AD77" s="164"/>
      <c r="AE77" s="166"/>
      <c r="AF77" s="167"/>
      <c r="AG77" s="162"/>
    </row>
    <row r="78" spans="2:33" s="4" customFormat="1" ht="13.5" hidden="1" customHeight="1" x14ac:dyDescent="0.25">
      <c r="B78" s="151"/>
      <c r="C78" s="168" t="s">
        <v>96</v>
      </c>
      <c r="D78" s="168"/>
      <c r="E78" s="168"/>
      <c r="F78" s="168"/>
      <c r="G78" s="168"/>
      <c r="H78" s="164"/>
      <c r="I78" s="164"/>
      <c r="J78" s="164"/>
      <c r="K78" s="165"/>
      <c r="L78" s="164"/>
      <c r="M78" s="164"/>
      <c r="N78" s="164"/>
      <c r="O78" s="164"/>
      <c r="P78" s="164"/>
      <c r="Q78" s="164"/>
      <c r="R78" s="164"/>
      <c r="S78" s="164"/>
      <c r="T78" s="164"/>
      <c r="U78" s="166"/>
      <c r="V78" s="165"/>
      <c r="W78" s="164"/>
      <c r="X78" s="164"/>
      <c r="Y78" s="164"/>
      <c r="Z78" s="164"/>
      <c r="AA78" s="164"/>
      <c r="AB78" s="164"/>
      <c r="AC78" s="164"/>
      <c r="AD78" s="164"/>
      <c r="AE78" s="166"/>
      <c r="AF78" s="167"/>
      <c r="AG78" s="169"/>
    </row>
    <row r="79" spans="2:33" s="4" customFormat="1" ht="13.5" hidden="1" customHeight="1" x14ac:dyDescent="0.25">
      <c r="B79" s="151"/>
      <c r="C79" s="168" t="s">
        <v>97</v>
      </c>
      <c r="D79" s="168"/>
      <c r="E79" s="168"/>
      <c r="F79" s="168"/>
      <c r="G79" s="168"/>
      <c r="H79" s="164"/>
      <c r="I79" s="164"/>
      <c r="J79" s="164"/>
      <c r="K79" s="165"/>
      <c r="L79" s="164"/>
      <c r="M79" s="164"/>
      <c r="N79" s="164"/>
      <c r="O79" s="164"/>
      <c r="P79" s="164"/>
      <c r="Q79" s="164"/>
      <c r="R79" s="164"/>
      <c r="S79" s="164"/>
      <c r="T79" s="164"/>
      <c r="U79" s="166"/>
      <c r="V79" s="165"/>
      <c r="W79" s="164"/>
      <c r="X79" s="164"/>
      <c r="Y79" s="164"/>
      <c r="Z79" s="164"/>
      <c r="AA79" s="164"/>
      <c r="AB79" s="164"/>
      <c r="AC79" s="164"/>
      <c r="AD79" s="164"/>
      <c r="AE79" s="166"/>
      <c r="AF79" s="167"/>
      <c r="AG79" s="162"/>
    </row>
    <row r="80" spans="2:33" s="4" customFormat="1" ht="13.5" hidden="1" customHeight="1" x14ac:dyDescent="0.25">
      <c r="B80" s="151"/>
      <c r="C80" s="168" t="s">
        <v>99</v>
      </c>
      <c r="D80" s="168"/>
      <c r="E80" s="168"/>
      <c r="F80" s="168"/>
      <c r="G80" s="168"/>
      <c r="H80" s="164"/>
      <c r="I80" s="164"/>
      <c r="J80" s="164"/>
      <c r="K80" s="165"/>
      <c r="L80" s="164"/>
      <c r="M80" s="164"/>
      <c r="N80" s="164"/>
      <c r="O80" s="164"/>
      <c r="P80" s="164"/>
      <c r="Q80" s="164"/>
      <c r="R80" s="164"/>
      <c r="S80" s="164"/>
      <c r="T80" s="164"/>
      <c r="U80" s="166"/>
      <c r="V80" s="165"/>
      <c r="W80" s="164"/>
      <c r="X80" s="164"/>
      <c r="Y80" s="164"/>
      <c r="Z80" s="164"/>
      <c r="AA80" s="164"/>
      <c r="AB80" s="164"/>
      <c r="AC80" s="164"/>
      <c r="AD80" s="164"/>
      <c r="AE80" s="166"/>
      <c r="AF80" s="167"/>
      <c r="AG80" s="162"/>
    </row>
    <row r="81" spans="2:56" s="4" customFormat="1" ht="13.5" hidden="1" customHeight="1" x14ac:dyDescent="0.25">
      <c r="B81" s="151"/>
      <c r="C81" s="170" t="s">
        <v>102</v>
      </c>
      <c r="D81" s="170"/>
      <c r="E81" s="170"/>
      <c r="F81" s="170"/>
      <c r="G81" s="168"/>
      <c r="H81" s="164"/>
      <c r="I81" s="164"/>
      <c r="J81" s="164"/>
      <c r="K81" s="165"/>
      <c r="L81" s="164"/>
      <c r="M81" s="164"/>
      <c r="N81" s="164"/>
      <c r="O81" s="164"/>
      <c r="P81" s="164"/>
      <c r="Q81" s="164"/>
      <c r="R81" s="164"/>
      <c r="S81" s="164"/>
      <c r="T81" s="164"/>
      <c r="U81" s="166"/>
      <c r="V81" s="165"/>
      <c r="W81" s="164"/>
      <c r="X81" s="164"/>
      <c r="Y81" s="164"/>
      <c r="Z81" s="164"/>
      <c r="AA81" s="164"/>
      <c r="AB81" s="164"/>
      <c r="AC81" s="164"/>
      <c r="AD81" s="164"/>
      <c r="AE81" s="166"/>
      <c r="AF81" s="167"/>
      <c r="AG81" s="162"/>
    </row>
    <row r="82" spans="2:56" s="4" customFormat="1" ht="13.5" hidden="1" customHeight="1" x14ac:dyDescent="0.25">
      <c r="B82" s="151"/>
      <c r="C82" s="175" t="s">
        <v>103</v>
      </c>
      <c r="D82" s="175"/>
      <c r="E82" s="175"/>
      <c r="F82" s="175"/>
      <c r="G82" s="176"/>
      <c r="H82" s="164"/>
      <c r="I82" s="164"/>
      <c r="J82" s="164"/>
      <c r="K82" s="171"/>
      <c r="L82" s="172"/>
      <c r="M82" s="172"/>
      <c r="N82" s="172"/>
      <c r="O82" s="172"/>
      <c r="P82" s="172"/>
      <c r="Q82" s="172"/>
      <c r="R82" s="172"/>
      <c r="S82" s="172"/>
      <c r="T82" s="172"/>
      <c r="U82" s="173"/>
      <c r="V82" s="171"/>
      <c r="W82" s="172"/>
      <c r="X82" s="172"/>
      <c r="Y82" s="172"/>
      <c r="Z82" s="172"/>
      <c r="AA82" s="172"/>
      <c r="AB82" s="172"/>
      <c r="AC82" s="172"/>
      <c r="AD82" s="172"/>
      <c r="AE82" s="173"/>
      <c r="AF82" s="174"/>
      <c r="AG82" s="162"/>
    </row>
    <row r="83" spans="2:56" s="4" customFormat="1" ht="13.5" customHeight="1" x14ac:dyDescent="0.25">
      <c r="H83" s="145"/>
      <c r="J83" s="145"/>
    </row>
    <row r="84" spans="2:56" s="4" customFormat="1" ht="12" customHeight="1" x14ac:dyDescent="0.25">
      <c r="H84" s="145"/>
      <c r="J84" s="145"/>
    </row>
    <row r="85" spans="2:56" s="4" customFormat="1" ht="21.75" customHeight="1" x14ac:dyDescent="0.3">
      <c r="B85"/>
      <c r="C85" s="180" t="s">
        <v>130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 t="s">
        <v>131</v>
      </c>
      <c r="Q85" s="180"/>
      <c r="R85" s="180"/>
      <c r="S85" s="180"/>
      <c r="T85" s="180"/>
      <c r="U85" s="180"/>
      <c r="V85" s="180"/>
      <c r="W85" s="181"/>
      <c r="X85" s="181"/>
      <c r="Y85" s="182"/>
      <c r="Z85" s="183"/>
      <c r="AA85" s="183"/>
      <c r="AB85" s="183"/>
      <c r="AC85" s="183"/>
      <c r="AD85" s="184"/>
      <c r="AE85" s="184"/>
      <c r="AF85" s="182"/>
      <c r="AG85" s="185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</row>
    <row r="86" spans="2:56" s="4" customFormat="1" ht="15.75" customHeight="1" x14ac:dyDescent="0.25">
      <c r="C86" s="1706"/>
      <c r="D86" s="1706"/>
      <c r="E86" s="1706"/>
      <c r="F86" s="1706"/>
      <c r="G86" s="1706"/>
      <c r="H86" s="1706"/>
      <c r="I86" s="1706"/>
      <c r="J86" s="1706"/>
      <c r="K86" s="1706"/>
      <c r="L86" s="1706"/>
      <c r="M86" s="1706"/>
      <c r="N86" s="1706"/>
      <c r="O86" s="1706"/>
      <c r="W86" s="4" t="s">
        <v>132</v>
      </c>
      <c r="X86" s="187"/>
      <c r="Y86" s="188" t="s">
        <v>133</v>
      </c>
      <c r="Z86" s="186"/>
      <c r="AA86" s="186"/>
      <c r="AB86" s="186"/>
      <c r="AC86" s="189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</row>
    <row r="87" spans="2:56" s="4" customFormat="1" ht="21.75" customHeight="1" x14ac:dyDescent="0.3"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80"/>
      <c r="Q87" s="180"/>
      <c r="R87" s="180"/>
      <c r="S87" s="180"/>
      <c r="T87" s="180"/>
      <c r="U87" s="180"/>
      <c r="V87" s="180"/>
      <c r="W87" s="180"/>
      <c r="X87" s="180"/>
      <c r="Y87" s="182"/>
      <c r="Z87" s="182"/>
      <c r="AA87" s="182"/>
      <c r="AB87" s="182"/>
      <c r="AC87" s="192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</row>
    <row r="88" spans="2:56" s="4" customFormat="1" ht="23.25" customHeight="1" x14ac:dyDescent="0.3"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80" t="s">
        <v>134</v>
      </c>
      <c r="Q88" s="180"/>
      <c r="R88" s="180"/>
      <c r="S88" s="180"/>
      <c r="T88" s="180"/>
      <c r="U88" s="180"/>
      <c r="V88" s="180"/>
      <c r="W88" s="181"/>
      <c r="X88" s="181"/>
      <c r="Y88" s="182"/>
      <c r="Z88" s="183"/>
      <c r="AA88" s="183"/>
      <c r="AB88" s="183"/>
      <c r="AC88" s="18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</row>
    <row r="89" spans="2:56" s="4" customFormat="1" ht="18.75" customHeight="1" x14ac:dyDescent="0.25"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W89" s="4" t="s">
        <v>132</v>
      </c>
      <c r="X89" s="187"/>
      <c r="Y89" s="188" t="s">
        <v>133</v>
      </c>
      <c r="Z89" s="186"/>
      <c r="AA89" s="186"/>
      <c r="AB89" s="186"/>
      <c r="AC89" s="189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</row>
    <row r="90" spans="2:56" s="4" customFormat="1" ht="18" customHeight="1" x14ac:dyDescent="0.25">
      <c r="B90" s="4" t="s">
        <v>135</v>
      </c>
      <c r="C90" s="191" t="s">
        <v>136</v>
      </c>
      <c r="H90" s="145"/>
      <c r="J90" s="145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</row>
    <row r="91" spans="2:56" s="4" customFormat="1" ht="16.5" customHeight="1" x14ac:dyDescent="0.3">
      <c r="B91" s="4" t="s">
        <v>137</v>
      </c>
      <c r="C91" s="4" t="s">
        <v>138</v>
      </c>
      <c r="H91" s="145"/>
      <c r="J91" s="145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</row>
    <row r="92" spans="2:56" s="4" customFormat="1" ht="27" customHeight="1" x14ac:dyDescent="0.25">
      <c r="H92" s="145"/>
      <c r="J92" s="14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</row>
    <row r="93" spans="2:56" s="4" customFormat="1" ht="25.5" customHeight="1" x14ac:dyDescent="0.25">
      <c r="H93" s="145"/>
      <c r="J93" s="145"/>
    </row>
    <row r="94" spans="2:56" s="4" customFormat="1" ht="13.5" customHeight="1" x14ac:dyDescent="0.25">
      <c r="H94" s="145"/>
      <c r="J94" s="145"/>
    </row>
    <row r="95" spans="2:56" s="4" customFormat="1" ht="28.5" customHeight="1" x14ac:dyDescent="0.25">
      <c r="H95" s="145"/>
      <c r="J95" s="145"/>
    </row>
    <row r="96" spans="2:56" s="4" customFormat="1" ht="13.5" customHeight="1" x14ac:dyDescent="0.25">
      <c r="H96" s="145"/>
      <c r="J96" s="145"/>
    </row>
    <row r="97" spans="8:10" s="4" customFormat="1" ht="13.5" customHeight="1" x14ac:dyDescent="0.25">
      <c r="H97" s="145"/>
      <c r="J97" s="145"/>
    </row>
    <row r="98" spans="8:10" s="4" customFormat="1" ht="13.5" customHeight="1" x14ac:dyDescent="0.25">
      <c r="H98" s="145"/>
      <c r="J98" s="145"/>
    </row>
    <row r="99" spans="8:10" s="4" customFormat="1" ht="13.5" customHeight="1" x14ac:dyDescent="0.25">
      <c r="H99" s="145"/>
      <c r="J99" s="145"/>
    </row>
    <row r="100" spans="8:10" s="4" customFormat="1" ht="13.5" customHeight="1" x14ac:dyDescent="0.25">
      <c r="H100" s="145"/>
      <c r="J100" s="145"/>
    </row>
    <row r="101" spans="8:10" s="4" customFormat="1" ht="13.5" customHeight="1" x14ac:dyDescent="0.25">
      <c r="H101" s="145"/>
      <c r="J101" s="145"/>
    </row>
    <row r="102" spans="8:10" s="4" customFormat="1" ht="13.5" customHeight="1" x14ac:dyDescent="0.25">
      <c r="H102" s="145"/>
      <c r="J102" s="145"/>
    </row>
    <row r="103" spans="8:10" s="4" customFormat="1" ht="13.5" customHeight="1" x14ac:dyDescent="0.25">
      <c r="H103" s="145"/>
      <c r="J103" s="145"/>
    </row>
    <row r="104" spans="8:10" s="4" customFormat="1" ht="13.5" customHeight="1" x14ac:dyDescent="0.25">
      <c r="H104" s="145"/>
      <c r="J104" s="145"/>
    </row>
    <row r="105" spans="8:10" s="4" customFormat="1" ht="13.5" customHeight="1" x14ac:dyDescent="0.25">
      <c r="H105" s="145"/>
      <c r="J105" s="145"/>
    </row>
    <row r="106" spans="8:10" s="4" customFormat="1" ht="13.5" customHeight="1" x14ac:dyDescent="0.25">
      <c r="H106" s="145"/>
      <c r="J106" s="145"/>
    </row>
    <row r="107" spans="8:10" s="4" customFormat="1" ht="13.5" customHeight="1" x14ac:dyDescent="0.25">
      <c r="H107" s="145"/>
      <c r="J107" s="145"/>
    </row>
    <row r="108" spans="8:10" s="4" customFormat="1" x14ac:dyDescent="0.25">
      <c r="H108" s="145"/>
      <c r="J108" s="145"/>
    </row>
    <row r="109" spans="8:10" s="4" customFormat="1" x14ac:dyDescent="0.25">
      <c r="H109" s="145"/>
      <c r="J109" s="145"/>
    </row>
    <row r="110" spans="8:10" s="4" customFormat="1" x14ac:dyDescent="0.25">
      <c r="H110" s="145"/>
      <c r="J110" s="145"/>
    </row>
    <row r="111" spans="8:10" s="4" customFormat="1" x14ac:dyDescent="0.25">
      <c r="H111" s="145"/>
      <c r="J111" s="145"/>
    </row>
    <row r="112" spans="8:10" s="4" customFormat="1" x14ac:dyDescent="0.25">
      <c r="H112" s="145"/>
      <c r="J112" s="145"/>
    </row>
    <row r="113" spans="8:10" s="4" customFormat="1" x14ac:dyDescent="0.25">
      <c r="H113" s="145"/>
      <c r="J113" s="145"/>
    </row>
    <row r="114" spans="8:10" s="4" customFormat="1" x14ac:dyDescent="0.25">
      <c r="H114" s="145"/>
      <c r="J114" s="145"/>
    </row>
    <row r="115" spans="8:10" s="4" customFormat="1" x14ac:dyDescent="0.25">
      <c r="H115" s="145"/>
      <c r="J115" s="145"/>
    </row>
    <row r="116" spans="8:10" s="4" customFormat="1" x14ac:dyDescent="0.25">
      <c r="H116" s="145"/>
      <c r="J116" s="145"/>
    </row>
    <row r="117" spans="8:10" s="4" customFormat="1" ht="81" customHeight="1" x14ac:dyDescent="0.25">
      <c r="H117" s="145"/>
      <c r="J117" s="145"/>
    </row>
    <row r="118" spans="8:10" s="4" customFormat="1" x14ac:dyDescent="0.25">
      <c r="H118" s="145"/>
      <c r="J118" s="145"/>
    </row>
    <row r="119" spans="8:10" s="4" customFormat="1" x14ac:dyDescent="0.25">
      <c r="H119" s="145"/>
      <c r="J119" s="145"/>
    </row>
    <row r="120" spans="8:10" s="4" customFormat="1" x14ac:dyDescent="0.25">
      <c r="H120" s="145"/>
      <c r="J120" s="145"/>
    </row>
    <row r="121" spans="8:10" s="4" customFormat="1" x14ac:dyDescent="0.25">
      <c r="H121" s="145"/>
      <c r="J121" s="145"/>
    </row>
    <row r="122" spans="8:10" s="4" customFormat="1" x14ac:dyDescent="0.25">
      <c r="H122" s="145"/>
      <c r="J122" s="145"/>
    </row>
    <row r="123" spans="8:10" s="4" customFormat="1" ht="36.75" customHeight="1" x14ac:dyDescent="0.25">
      <c r="H123" s="145"/>
      <c r="J123" s="145"/>
    </row>
    <row r="124" spans="8:10" s="4" customFormat="1" x14ac:dyDescent="0.25">
      <c r="H124" s="145"/>
      <c r="J124" s="145"/>
    </row>
    <row r="125" spans="8:10" s="4" customFormat="1" ht="14.25" customHeight="1" x14ac:dyDescent="0.25">
      <c r="H125" s="145"/>
      <c r="J125" s="145"/>
    </row>
    <row r="126" spans="8:10" s="4" customFormat="1" x14ac:dyDescent="0.25">
      <c r="H126" s="145"/>
      <c r="J126" s="145"/>
    </row>
    <row r="127" spans="8:10" s="4" customFormat="1" x14ac:dyDescent="0.25">
      <c r="H127" s="145"/>
      <c r="J127" s="145"/>
    </row>
    <row r="128" spans="8:10" s="4" customFormat="1" x14ac:dyDescent="0.25">
      <c r="H128" s="145"/>
      <c r="J128" s="145"/>
    </row>
    <row r="129" spans="8:10" s="4" customFormat="1" x14ac:dyDescent="0.25">
      <c r="H129" s="145"/>
      <c r="J129" s="145"/>
    </row>
    <row r="130" spans="8:10" s="4" customFormat="1" x14ac:dyDescent="0.25">
      <c r="H130" s="145"/>
      <c r="J130" s="145"/>
    </row>
    <row r="131" spans="8:10" s="4" customFormat="1" x14ac:dyDescent="0.25">
      <c r="H131" s="145"/>
      <c r="J131" s="145"/>
    </row>
    <row r="132" spans="8:10" s="4" customFormat="1" x14ac:dyDescent="0.25">
      <c r="H132" s="145"/>
      <c r="J132" s="145"/>
    </row>
    <row r="133" spans="8:10" s="4" customFormat="1" x14ac:dyDescent="0.25">
      <c r="H133" s="145"/>
      <c r="J133" s="145"/>
    </row>
    <row r="134" spans="8:10" s="4" customFormat="1" x14ac:dyDescent="0.25">
      <c r="H134" s="145"/>
      <c r="J134" s="145"/>
    </row>
    <row r="135" spans="8:10" s="4" customFormat="1" x14ac:dyDescent="0.25">
      <c r="H135" s="145"/>
      <c r="J135" s="145"/>
    </row>
    <row r="136" spans="8:10" s="4" customFormat="1" x14ac:dyDescent="0.25">
      <c r="H136" s="145"/>
      <c r="J136" s="145"/>
    </row>
    <row r="137" spans="8:10" s="4" customFormat="1" x14ac:dyDescent="0.25">
      <c r="H137" s="145"/>
      <c r="J137" s="145"/>
    </row>
    <row r="138" spans="8:10" s="4" customFormat="1" x14ac:dyDescent="0.25">
      <c r="H138" s="145"/>
      <c r="J138" s="145"/>
    </row>
    <row r="139" spans="8:10" s="4" customFormat="1" x14ac:dyDescent="0.25">
      <c r="H139" s="145"/>
      <c r="J139" s="145"/>
    </row>
    <row r="140" spans="8:10" s="4" customFormat="1" x14ac:dyDescent="0.25">
      <c r="H140" s="145"/>
      <c r="J140" s="145"/>
    </row>
    <row r="141" spans="8:10" s="4" customFormat="1" x14ac:dyDescent="0.25">
      <c r="H141" s="145"/>
      <c r="J141" s="145"/>
    </row>
    <row r="142" spans="8:10" s="4" customFormat="1" x14ac:dyDescent="0.25">
      <c r="H142" s="145"/>
      <c r="J142" s="145"/>
    </row>
    <row r="143" spans="8:10" s="4" customFormat="1" x14ac:dyDescent="0.25">
      <c r="H143" s="145"/>
      <c r="J143" s="145"/>
    </row>
    <row r="144" spans="8:10" s="4" customFormat="1" x14ac:dyDescent="0.25">
      <c r="H144" s="145"/>
      <c r="J144" s="145"/>
    </row>
    <row r="145" spans="8:10" s="4" customFormat="1" x14ac:dyDescent="0.25">
      <c r="H145" s="145"/>
      <c r="J145" s="145"/>
    </row>
    <row r="146" spans="8:10" s="4" customFormat="1" x14ac:dyDescent="0.25">
      <c r="H146" s="145"/>
      <c r="J146" s="145"/>
    </row>
    <row r="147" spans="8:10" s="4" customFormat="1" x14ac:dyDescent="0.25">
      <c r="H147" s="145"/>
      <c r="J147" s="145"/>
    </row>
    <row r="148" spans="8:10" s="4" customFormat="1" x14ac:dyDescent="0.25">
      <c r="H148" s="145"/>
      <c r="J148" s="145"/>
    </row>
    <row r="149" spans="8:10" s="4" customFormat="1" x14ac:dyDescent="0.25">
      <c r="H149" s="145"/>
      <c r="J149" s="145"/>
    </row>
    <row r="150" spans="8:10" s="4" customFormat="1" x14ac:dyDescent="0.25">
      <c r="H150" s="145"/>
      <c r="J150" s="145"/>
    </row>
    <row r="151" spans="8:10" s="4" customFormat="1" x14ac:dyDescent="0.25">
      <c r="H151" s="145"/>
      <c r="J151" s="145"/>
    </row>
    <row r="152" spans="8:10" s="4" customFormat="1" x14ac:dyDescent="0.25">
      <c r="H152" s="145"/>
      <c r="J152" s="145"/>
    </row>
    <row r="153" spans="8:10" s="4" customFormat="1" x14ac:dyDescent="0.25">
      <c r="H153" s="145"/>
      <c r="J153" s="145"/>
    </row>
    <row r="154" spans="8:10" s="4" customFormat="1" x14ac:dyDescent="0.25">
      <c r="H154" s="145"/>
      <c r="J154" s="145"/>
    </row>
    <row r="155" spans="8:10" s="4" customFormat="1" x14ac:dyDescent="0.25">
      <c r="H155" s="145"/>
      <c r="J155" s="145"/>
    </row>
    <row r="156" spans="8:10" s="4" customFormat="1" x14ac:dyDescent="0.25">
      <c r="H156" s="145"/>
      <c r="J156" s="145"/>
    </row>
    <row r="157" spans="8:10" s="4" customFormat="1" x14ac:dyDescent="0.25">
      <c r="H157" s="145"/>
      <c r="J157" s="145"/>
    </row>
    <row r="158" spans="8:10" s="4" customFormat="1" x14ac:dyDescent="0.25">
      <c r="H158" s="145"/>
      <c r="J158" s="145"/>
    </row>
    <row r="159" spans="8:10" s="4" customFormat="1" x14ac:dyDescent="0.25">
      <c r="H159" s="145"/>
      <c r="J159" s="145"/>
    </row>
    <row r="160" spans="8:10" s="145" customFormat="1" ht="12.75" x14ac:dyDescent="0.2"/>
    <row r="161" spans="8:10" s="145" customFormat="1" ht="12.75" x14ac:dyDescent="0.2"/>
    <row r="162" spans="8:10" s="145" customFormat="1" ht="12.75" x14ac:dyDescent="0.2"/>
    <row r="163" spans="8:10" s="4" customFormat="1" x14ac:dyDescent="0.25">
      <c r="H163" s="145"/>
      <c r="J163" s="145"/>
    </row>
    <row r="164" spans="8:10" s="4" customFormat="1" x14ac:dyDescent="0.25">
      <c r="H164" s="145"/>
      <c r="J164" s="145"/>
    </row>
    <row r="165" spans="8:10" s="4" customFormat="1" x14ac:dyDescent="0.25">
      <c r="H165" s="145"/>
      <c r="J165" s="145"/>
    </row>
    <row r="166" spans="8:10" s="4" customFormat="1" x14ac:dyDescent="0.25">
      <c r="H166" s="145"/>
      <c r="J166" s="145"/>
    </row>
    <row r="167" spans="8:10" s="4" customFormat="1" x14ac:dyDescent="0.25">
      <c r="H167" s="145"/>
      <c r="J167" s="145"/>
    </row>
    <row r="168" spans="8:10" s="4" customFormat="1" x14ac:dyDescent="0.25">
      <c r="H168" s="145"/>
      <c r="J168" s="145"/>
    </row>
    <row r="169" spans="8:10" s="4" customFormat="1" x14ac:dyDescent="0.25">
      <c r="H169" s="145"/>
      <c r="J169" s="145"/>
    </row>
    <row r="170" spans="8:10" s="4" customFormat="1" x14ac:dyDescent="0.25">
      <c r="H170" s="145"/>
      <c r="J170" s="145"/>
    </row>
    <row r="171" spans="8:10" s="4" customFormat="1" x14ac:dyDescent="0.25">
      <c r="H171" s="145"/>
      <c r="J171" s="145"/>
    </row>
    <row r="172" spans="8:10" s="4" customFormat="1" ht="36.75" customHeight="1" x14ac:dyDescent="0.25">
      <c r="H172" s="145"/>
      <c r="J172" s="145"/>
    </row>
    <row r="173" spans="8:10" s="4" customFormat="1" x14ac:dyDescent="0.25">
      <c r="H173" s="145"/>
      <c r="J173" s="145"/>
    </row>
    <row r="174" spans="8:10" s="4" customFormat="1" x14ac:dyDescent="0.25">
      <c r="H174" s="145"/>
      <c r="J174" s="145"/>
    </row>
    <row r="175" spans="8:10" s="4" customFormat="1" x14ac:dyDescent="0.25">
      <c r="H175" s="145"/>
      <c r="J175" s="145"/>
    </row>
    <row r="176" spans="8:10" s="4" customFormat="1" x14ac:dyDescent="0.25">
      <c r="H176" s="145"/>
      <c r="J176" s="145"/>
    </row>
    <row r="177" spans="8:10" s="4" customFormat="1" x14ac:dyDescent="0.25">
      <c r="H177" s="145"/>
      <c r="J177" s="145"/>
    </row>
    <row r="178" spans="8:10" s="4" customFormat="1" x14ac:dyDescent="0.25">
      <c r="H178" s="145"/>
      <c r="J178" s="145"/>
    </row>
    <row r="179" spans="8:10" s="4" customFormat="1" x14ac:dyDescent="0.25">
      <c r="H179" s="145"/>
      <c r="J179" s="145"/>
    </row>
    <row r="180" spans="8:10" s="4" customFormat="1" x14ac:dyDescent="0.25">
      <c r="H180" s="145"/>
      <c r="J180" s="145"/>
    </row>
    <row r="181" spans="8:10" s="4" customFormat="1" x14ac:dyDescent="0.25">
      <c r="H181" s="145"/>
      <c r="J181" s="145"/>
    </row>
    <row r="182" spans="8:10" s="4" customFormat="1" x14ac:dyDescent="0.25">
      <c r="H182" s="145"/>
      <c r="J182" s="145"/>
    </row>
    <row r="183" spans="8:10" s="4" customFormat="1" x14ac:dyDescent="0.25">
      <c r="H183" s="145"/>
      <c r="J183" s="145"/>
    </row>
    <row r="184" spans="8:10" s="4" customFormat="1" x14ac:dyDescent="0.25">
      <c r="H184" s="145"/>
      <c r="J184" s="145"/>
    </row>
    <row r="185" spans="8:10" s="4" customFormat="1" x14ac:dyDescent="0.25">
      <c r="H185" s="145"/>
      <c r="J185" s="145"/>
    </row>
    <row r="186" spans="8:10" s="4" customFormat="1" x14ac:dyDescent="0.25">
      <c r="H186" s="145"/>
      <c r="J186" s="145"/>
    </row>
    <row r="187" spans="8:10" s="4" customFormat="1" x14ac:dyDescent="0.25">
      <c r="H187" s="145"/>
      <c r="J187" s="145"/>
    </row>
    <row r="188" spans="8:10" s="4" customFormat="1" x14ac:dyDescent="0.25">
      <c r="H188" s="145"/>
      <c r="J188" s="145"/>
    </row>
    <row r="189" spans="8:10" s="4" customFormat="1" x14ac:dyDescent="0.25">
      <c r="H189" s="145"/>
      <c r="J189" s="145"/>
    </row>
    <row r="190" spans="8:10" s="4" customFormat="1" x14ac:dyDescent="0.25">
      <c r="H190" s="145"/>
      <c r="J190" s="145"/>
    </row>
    <row r="191" spans="8:10" s="4" customFormat="1" x14ac:dyDescent="0.25">
      <c r="H191" s="145"/>
      <c r="J191" s="145"/>
    </row>
    <row r="192" spans="8:10" s="4" customFormat="1" x14ac:dyDescent="0.25">
      <c r="H192" s="145"/>
      <c r="J192" s="145"/>
    </row>
    <row r="193" spans="8:10" s="4" customFormat="1" x14ac:dyDescent="0.25">
      <c r="H193" s="145"/>
      <c r="J193" s="145"/>
    </row>
    <row r="194" spans="8:10" s="4" customFormat="1" x14ac:dyDescent="0.25">
      <c r="H194" s="145"/>
      <c r="J194" s="145"/>
    </row>
    <row r="195" spans="8:10" s="4" customFormat="1" x14ac:dyDescent="0.25">
      <c r="H195" s="145"/>
      <c r="J195" s="145"/>
    </row>
    <row r="196" spans="8:10" s="4" customFormat="1" x14ac:dyDescent="0.25">
      <c r="H196" s="145"/>
      <c r="J196" s="145"/>
    </row>
    <row r="197" spans="8:10" s="4" customFormat="1" x14ac:dyDescent="0.25">
      <c r="H197" s="145"/>
      <c r="J197" s="145"/>
    </row>
    <row r="198" spans="8:10" s="4" customFormat="1" x14ac:dyDescent="0.25">
      <c r="H198" s="145"/>
      <c r="J198" s="145"/>
    </row>
    <row r="199" spans="8:10" s="4" customFormat="1" x14ac:dyDescent="0.25">
      <c r="H199" s="145"/>
      <c r="J199" s="145"/>
    </row>
    <row r="200" spans="8:10" s="4" customFormat="1" x14ac:dyDescent="0.25">
      <c r="H200" s="145"/>
      <c r="J200" s="145"/>
    </row>
    <row r="201" spans="8:10" s="4" customFormat="1" x14ac:dyDescent="0.25">
      <c r="H201" s="145"/>
      <c r="J201" s="145"/>
    </row>
    <row r="202" spans="8:10" s="4" customFormat="1" x14ac:dyDescent="0.25">
      <c r="H202" s="145"/>
      <c r="J202" s="145"/>
    </row>
    <row r="203" spans="8:10" s="4" customFormat="1" x14ac:dyDescent="0.25">
      <c r="H203" s="145"/>
      <c r="J203" s="145"/>
    </row>
    <row r="204" spans="8:10" s="4" customFormat="1" x14ac:dyDescent="0.25">
      <c r="H204" s="145"/>
      <c r="J204" s="145"/>
    </row>
    <row r="205" spans="8:10" s="4" customFormat="1" x14ac:dyDescent="0.25">
      <c r="H205" s="145"/>
      <c r="J205" s="145"/>
    </row>
    <row r="206" spans="8:10" s="4" customFormat="1" x14ac:dyDescent="0.25">
      <c r="H206" s="145"/>
      <c r="J206" s="145"/>
    </row>
    <row r="207" spans="8:10" s="4" customFormat="1" x14ac:dyDescent="0.25">
      <c r="H207" s="145"/>
      <c r="J207" s="145"/>
    </row>
    <row r="208" spans="8:10" s="4" customFormat="1" x14ac:dyDescent="0.25">
      <c r="H208" s="145"/>
      <c r="J208" s="145"/>
    </row>
    <row r="209" spans="8:10" s="4" customFormat="1" x14ac:dyDescent="0.25">
      <c r="H209" s="145"/>
      <c r="J209" s="145"/>
    </row>
    <row r="210" spans="8:10" s="4" customFormat="1" ht="36.75" customHeight="1" x14ac:dyDescent="0.25">
      <c r="H210" s="145"/>
      <c r="J210" s="145"/>
    </row>
    <row r="211" spans="8:10" s="4" customFormat="1" x14ac:dyDescent="0.25">
      <c r="H211" s="145"/>
      <c r="J211" s="145"/>
    </row>
    <row r="212" spans="8:10" s="4" customFormat="1" x14ac:dyDescent="0.25">
      <c r="H212" s="145"/>
      <c r="J212" s="145"/>
    </row>
    <row r="213" spans="8:10" s="4" customFormat="1" x14ac:dyDescent="0.25">
      <c r="H213" s="145"/>
      <c r="J213" s="145"/>
    </row>
    <row r="214" spans="8:10" s="4" customFormat="1" x14ac:dyDescent="0.25">
      <c r="H214" s="145"/>
      <c r="J214" s="145"/>
    </row>
    <row r="215" spans="8:10" s="4" customFormat="1" x14ac:dyDescent="0.25">
      <c r="H215" s="145"/>
      <c r="J215" s="145"/>
    </row>
    <row r="216" spans="8:10" s="4" customFormat="1" ht="15.75" customHeight="1" x14ac:dyDescent="0.25">
      <c r="H216" s="145"/>
      <c r="J216" s="145"/>
    </row>
    <row r="217" spans="8:10" s="4" customFormat="1" x14ac:dyDescent="0.25">
      <c r="H217" s="145"/>
      <c r="J217" s="145"/>
    </row>
    <row r="218" spans="8:10" s="4" customFormat="1" x14ac:dyDescent="0.25">
      <c r="H218" s="145"/>
      <c r="J218" s="145"/>
    </row>
    <row r="219" spans="8:10" s="4" customFormat="1" x14ac:dyDescent="0.25">
      <c r="H219" s="145"/>
      <c r="J219" s="145"/>
    </row>
    <row r="220" spans="8:10" s="4" customFormat="1" x14ac:dyDescent="0.25">
      <c r="H220" s="145"/>
      <c r="J220" s="145"/>
    </row>
    <row r="221" spans="8:10" s="4" customFormat="1" x14ac:dyDescent="0.25">
      <c r="H221" s="145"/>
      <c r="J221" s="145"/>
    </row>
    <row r="222" spans="8:10" s="4" customFormat="1" x14ac:dyDescent="0.25">
      <c r="H222" s="145"/>
      <c r="J222" s="145"/>
    </row>
    <row r="223" spans="8:10" s="4" customFormat="1" x14ac:dyDescent="0.25">
      <c r="H223" s="145"/>
      <c r="J223" s="145"/>
    </row>
    <row r="224" spans="8:10" s="4" customFormat="1" x14ac:dyDescent="0.25">
      <c r="H224" s="145"/>
      <c r="J224" s="145"/>
    </row>
    <row r="225" spans="8:10" s="4" customFormat="1" x14ac:dyDescent="0.25">
      <c r="H225" s="145"/>
      <c r="J225" s="145"/>
    </row>
    <row r="226" spans="8:10" s="4" customFormat="1" x14ac:dyDescent="0.25">
      <c r="H226" s="145"/>
      <c r="J226" s="145"/>
    </row>
    <row r="227" spans="8:10" s="4" customFormat="1" x14ac:dyDescent="0.25">
      <c r="H227" s="145"/>
      <c r="J227" s="145"/>
    </row>
    <row r="228" spans="8:10" s="4" customFormat="1" x14ac:dyDescent="0.25">
      <c r="H228" s="145"/>
      <c r="J228" s="145"/>
    </row>
    <row r="229" spans="8:10" s="4" customFormat="1" x14ac:dyDescent="0.25">
      <c r="H229" s="145"/>
      <c r="J229" s="145"/>
    </row>
    <row r="230" spans="8:10" s="4" customFormat="1" x14ac:dyDescent="0.25">
      <c r="H230" s="145"/>
      <c r="J230" s="145"/>
    </row>
    <row r="231" spans="8:10" s="4" customFormat="1" x14ac:dyDescent="0.25">
      <c r="H231" s="145"/>
      <c r="J231" s="145"/>
    </row>
    <row r="232" spans="8:10" s="4" customFormat="1" x14ac:dyDescent="0.25">
      <c r="H232" s="145"/>
      <c r="J232" s="145"/>
    </row>
    <row r="233" spans="8:10" s="4" customFormat="1" x14ac:dyDescent="0.25">
      <c r="H233" s="145"/>
      <c r="J233" s="145"/>
    </row>
    <row r="234" spans="8:10" s="4" customFormat="1" x14ac:dyDescent="0.25">
      <c r="H234" s="145"/>
      <c r="J234" s="145"/>
    </row>
    <row r="235" spans="8:10" s="4" customFormat="1" x14ac:dyDescent="0.25">
      <c r="H235" s="145"/>
      <c r="J235" s="145"/>
    </row>
    <row r="236" spans="8:10" s="4" customFormat="1" x14ac:dyDescent="0.25">
      <c r="H236" s="145"/>
      <c r="J236" s="145"/>
    </row>
    <row r="237" spans="8:10" s="4" customFormat="1" x14ac:dyDescent="0.25">
      <c r="H237" s="145"/>
      <c r="J237" s="145"/>
    </row>
    <row r="238" spans="8:10" s="4" customFormat="1" x14ac:dyDescent="0.25">
      <c r="H238" s="145"/>
      <c r="J238" s="145"/>
    </row>
    <row r="239" spans="8:10" s="4" customFormat="1" x14ac:dyDescent="0.25">
      <c r="H239" s="145"/>
      <c r="J239" s="145"/>
    </row>
    <row r="240" spans="8:10" s="4" customFormat="1" x14ac:dyDescent="0.25">
      <c r="H240" s="145"/>
      <c r="J240" s="145"/>
    </row>
    <row r="241" spans="8:10" s="4" customFormat="1" x14ac:dyDescent="0.25">
      <c r="H241" s="145"/>
      <c r="J241" s="145"/>
    </row>
    <row r="242" spans="8:10" s="4" customFormat="1" x14ac:dyDescent="0.25">
      <c r="H242" s="145"/>
      <c r="J242" s="145"/>
    </row>
    <row r="243" spans="8:10" s="4" customFormat="1" x14ac:dyDescent="0.25">
      <c r="H243" s="145"/>
      <c r="J243" s="145"/>
    </row>
    <row r="244" spans="8:10" s="4" customFormat="1" x14ac:dyDescent="0.25">
      <c r="H244" s="145"/>
      <c r="J244" s="145"/>
    </row>
    <row r="245" spans="8:10" s="4" customFormat="1" x14ac:dyDescent="0.25">
      <c r="H245" s="145"/>
      <c r="J245" s="145"/>
    </row>
    <row r="246" spans="8:10" s="4" customFormat="1" x14ac:dyDescent="0.25">
      <c r="H246" s="145"/>
      <c r="J246" s="145"/>
    </row>
    <row r="247" spans="8:10" s="4" customFormat="1" x14ac:dyDescent="0.25">
      <c r="H247" s="145"/>
      <c r="J247" s="145"/>
    </row>
    <row r="248" spans="8:10" s="4" customFormat="1" x14ac:dyDescent="0.25">
      <c r="H248" s="145"/>
      <c r="J248" s="145"/>
    </row>
    <row r="249" spans="8:10" s="4" customFormat="1" x14ac:dyDescent="0.25">
      <c r="H249" s="145"/>
      <c r="J249" s="145"/>
    </row>
    <row r="250" spans="8:10" s="4" customFormat="1" ht="36.75" customHeight="1" x14ac:dyDescent="0.25">
      <c r="H250" s="145"/>
      <c r="J250" s="145"/>
    </row>
    <row r="251" spans="8:10" s="4" customFormat="1" x14ac:dyDescent="0.25">
      <c r="H251" s="145"/>
      <c r="J251" s="145"/>
    </row>
    <row r="252" spans="8:10" s="4" customFormat="1" x14ac:dyDescent="0.25">
      <c r="H252" s="145"/>
      <c r="J252" s="145"/>
    </row>
    <row r="253" spans="8:10" s="4" customFormat="1" x14ac:dyDescent="0.25">
      <c r="H253" s="145"/>
      <c r="J253" s="145"/>
    </row>
    <row r="254" spans="8:10" s="4" customFormat="1" x14ac:dyDescent="0.25">
      <c r="H254" s="145"/>
      <c r="J254" s="145"/>
    </row>
    <row r="255" spans="8:10" s="4" customFormat="1" x14ac:dyDescent="0.25">
      <c r="H255" s="145"/>
      <c r="J255" s="145"/>
    </row>
    <row r="256" spans="8:10" s="4" customFormat="1" ht="15.75" customHeight="1" x14ac:dyDescent="0.25">
      <c r="H256" s="145"/>
      <c r="J256" s="145"/>
    </row>
    <row r="257" spans="8:10" s="4" customFormat="1" x14ac:dyDescent="0.25">
      <c r="H257" s="145"/>
      <c r="J257" s="145"/>
    </row>
    <row r="258" spans="8:10" s="4" customFormat="1" x14ac:dyDescent="0.25">
      <c r="H258" s="145"/>
      <c r="J258" s="145"/>
    </row>
    <row r="259" spans="8:10" s="4" customFormat="1" x14ac:dyDescent="0.25">
      <c r="H259" s="145"/>
      <c r="J259" s="145"/>
    </row>
    <row r="260" spans="8:10" s="4" customFormat="1" x14ac:dyDescent="0.25">
      <c r="H260" s="145"/>
      <c r="J260" s="145"/>
    </row>
    <row r="261" spans="8:10" s="4" customFormat="1" x14ac:dyDescent="0.25">
      <c r="H261" s="145"/>
      <c r="J261" s="145"/>
    </row>
    <row r="262" spans="8:10" s="4" customFormat="1" x14ac:dyDescent="0.25">
      <c r="H262" s="145"/>
      <c r="J262" s="145"/>
    </row>
    <row r="263" spans="8:10" s="4" customFormat="1" x14ac:dyDescent="0.25">
      <c r="H263" s="145"/>
      <c r="J263" s="145"/>
    </row>
    <row r="264" spans="8:10" s="4" customFormat="1" x14ac:dyDescent="0.25">
      <c r="H264" s="145"/>
      <c r="J264" s="145"/>
    </row>
    <row r="265" spans="8:10" s="4" customFormat="1" x14ac:dyDescent="0.25">
      <c r="H265" s="145"/>
      <c r="J265" s="145"/>
    </row>
    <row r="266" spans="8:10" s="4" customFormat="1" x14ac:dyDescent="0.25">
      <c r="H266" s="145"/>
      <c r="J266" s="145"/>
    </row>
    <row r="267" spans="8:10" s="4" customFormat="1" x14ac:dyDescent="0.25">
      <c r="H267" s="145"/>
      <c r="J267" s="145"/>
    </row>
    <row r="268" spans="8:10" s="4" customFormat="1" x14ac:dyDescent="0.25">
      <c r="H268" s="145"/>
      <c r="J268" s="145"/>
    </row>
    <row r="269" spans="8:10" s="4" customFormat="1" x14ac:dyDescent="0.25">
      <c r="H269" s="145"/>
      <c r="J269" s="145"/>
    </row>
    <row r="270" spans="8:10" s="4" customFormat="1" x14ac:dyDescent="0.25">
      <c r="H270" s="145"/>
      <c r="J270" s="145"/>
    </row>
    <row r="271" spans="8:10" s="4" customFormat="1" x14ac:dyDescent="0.25">
      <c r="H271" s="145"/>
      <c r="J271" s="145"/>
    </row>
    <row r="272" spans="8:10" s="4" customFormat="1" x14ac:dyDescent="0.25">
      <c r="H272" s="145"/>
      <c r="J272" s="145"/>
    </row>
    <row r="273" spans="8:10" s="4" customFormat="1" x14ac:dyDescent="0.25">
      <c r="H273" s="145"/>
      <c r="J273" s="145"/>
    </row>
    <row r="274" spans="8:10" s="4" customFormat="1" x14ac:dyDescent="0.25">
      <c r="H274" s="145"/>
      <c r="J274" s="145"/>
    </row>
    <row r="275" spans="8:10" s="4" customFormat="1" x14ac:dyDescent="0.25">
      <c r="H275" s="145"/>
      <c r="J275" s="145"/>
    </row>
    <row r="276" spans="8:10" s="4" customFormat="1" x14ac:dyDescent="0.25">
      <c r="H276" s="145"/>
      <c r="J276" s="145"/>
    </row>
    <row r="277" spans="8:10" s="4" customFormat="1" x14ac:dyDescent="0.25">
      <c r="H277" s="145"/>
      <c r="J277" s="145"/>
    </row>
    <row r="278" spans="8:10" s="4" customFormat="1" x14ac:dyDescent="0.25">
      <c r="H278" s="145"/>
      <c r="J278" s="145"/>
    </row>
    <row r="279" spans="8:10" s="4" customFormat="1" x14ac:dyDescent="0.25">
      <c r="H279" s="145"/>
      <c r="J279" s="145"/>
    </row>
    <row r="280" spans="8:10" s="4" customFormat="1" x14ac:dyDescent="0.25">
      <c r="H280" s="145"/>
      <c r="J280" s="145"/>
    </row>
    <row r="281" spans="8:10" s="4" customFormat="1" x14ac:dyDescent="0.25">
      <c r="H281" s="145"/>
      <c r="J281" s="145"/>
    </row>
    <row r="282" spans="8:10" s="4" customFormat="1" x14ac:dyDescent="0.25">
      <c r="H282" s="145"/>
      <c r="J282" s="145"/>
    </row>
    <row r="283" spans="8:10" s="4" customFormat="1" x14ac:dyDescent="0.25">
      <c r="H283" s="145"/>
      <c r="J283" s="145"/>
    </row>
    <row r="284" spans="8:10" s="4" customFormat="1" x14ac:dyDescent="0.25">
      <c r="H284" s="145"/>
      <c r="J284" s="145"/>
    </row>
    <row r="285" spans="8:10" s="4" customFormat="1" x14ac:dyDescent="0.25">
      <c r="H285" s="145"/>
      <c r="J285" s="145"/>
    </row>
    <row r="286" spans="8:10" s="4" customFormat="1" x14ac:dyDescent="0.25">
      <c r="H286" s="145"/>
      <c r="J286" s="145"/>
    </row>
    <row r="287" spans="8:10" s="4" customFormat="1" x14ac:dyDescent="0.25">
      <c r="H287" s="145"/>
      <c r="J287" s="145"/>
    </row>
    <row r="288" spans="8:10" s="4" customFormat="1" x14ac:dyDescent="0.25">
      <c r="H288" s="145"/>
      <c r="J288" s="145"/>
    </row>
    <row r="289" spans="8:10" s="4" customFormat="1" x14ac:dyDescent="0.25">
      <c r="H289" s="145"/>
      <c r="J289" s="145"/>
    </row>
    <row r="290" spans="8:10" s="4" customFormat="1" x14ac:dyDescent="0.25">
      <c r="H290" s="145"/>
      <c r="J290" s="145"/>
    </row>
    <row r="291" spans="8:10" s="4" customFormat="1" x14ac:dyDescent="0.25">
      <c r="H291" s="145"/>
      <c r="J291" s="145"/>
    </row>
    <row r="292" spans="8:10" s="4" customFormat="1" x14ac:dyDescent="0.25">
      <c r="H292" s="145"/>
      <c r="J292" s="145"/>
    </row>
    <row r="293" spans="8:10" s="4" customFormat="1" ht="13.5" customHeight="1" x14ac:dyDescent="0.25">
      <c r="H293" s="145"/>
      <c r="J293" s="145"/>
    </row>
    <row r="294" spans="8:10" s="4" customFormat="1" ht="12.75" customHeight="1" x14ac:dyDescent="0.25">
      <c r="H294" s="145"/>
      <c r="J294" s="145"/>
    </row>
    <row r="295" spans="8:10" s="4" customFormat="1" ht="12.75" customHeight="1" x14ac:dyDescent="0.25">
      <c r="H295" s="145"/>
      <c r="J295" s="145"/>
    </row>
    <row r="296" spans="8:10" s="4" customFormat="1" x14ac:dyDescent="0.25">
      <c r="H296" s="145"/>
      <c r="J296" s="145"/>
    </row>
    <row r="297" spans="8:10" s="4" customFormat="1" x14ac:dyDescent="0.25">
      <c r="H297" s="145"/>
      <c r="J297" s="145"/>
    </row>
    <row r="298" spans="8:10" s="4" customFormat="1" x14ac:dyDescent="0.25">
      <c r="H298" s="145"/>
      <c r="J298" s="145"/>
    </row>
    <row r="299" spans="8:10" s="4" customFormat="1" x14ac:dyDescent="0.25">
      <c r="H299" s="145"/>
      <c r="J299" s="145"/>
    </row>
    <row r="300" spans="8:10" s="4" customFormat="1" x14ac:dyDescent="0.25">
      <c r="H300" s="145"/>
      <c r="J300" s="145"/>
    </row>
    <row r="301" spans="8:10" s="4" customFormat="1" x14ac:dyDescent="0.25">
      <c r="H301" s="145"/>
      <c r="J301" s="145"/>
    </row>
    <row r="302" spans="8:10" s="4" customFormat="1" x14ac:dyDescent="0.25">
      <c r="H302" s="145"/>
      <c r="J302" s="145"/>
    </row>
    <row r="303" spans="8:10" s="4" customFormat="1" x14ac:dyDescent="0.25">
      <c r="H303" s="145"/>
      <c r="J303" s="145"/>
    </row>
    <row r="304" spans="8:10" s="4" customFormat="1" x14ac:dyDescent="0.25">
      <c r="H304" s="145"/>
      <c r="J304" s="145"/>
    </row>
    <row r="305" spans="8:10" s="4" customFormat="1" x14ac:dyDescent="0.25">
      <c r="H305" s="145"/>
      <c r="J305" s="145"/>
    </row>
    <row r="306" spans="8:10" s="4" customFormat="1" x14ac:dyDescent="0.25">
      <c r="H306" s="145"/>
      <c r="J306" s="145"/>
    </row>
    <row r="307" spans="8:10" s="4" customFormat="1" x14ac:dyDescent="0.25">
      <c r="H307" s="145"/>
      <c r="J307" s="145"/>
    </row>
    <row r="308" spans="8:10" s="4" customFormat="1" x14ac:dyDescent="0.25">
      <c r="H308" s="145"/>
      <c r="J308" s="145"/>
    </row>
    <row r="309" spans="8:10" s="4" customFormat="1" x14ac:dyDescent="0.25">
      <c r="H309" s="145"/>
      <c r="J309" s="145"/>
    </row>
    <row r="310" spans="8:10" s="4" customFormat="1" x14ac:dyDescent="0.25">
      <c r="H310" s="145"/>
      <c r="J310" s="145"/>
    </row>
    <row r="311" spans="8:10" s="4" customFormat="1" x14ac:dyDescent="0.25">
      <c r="H311" s="145"/>
      <c r="J311" s="145"/>
    </row>
    <row r="312" spans="8:10" s="4" customFormat="1" x14ac:dyDescent="0.25">
      <c r="H312" s="145"/>
      <c r="J312" s="145"/>
    </row>
    <row r="313" spans="8:10" s="4" customFormat="1" ht="12.75" customHeight="1" x14ac:dyDescent="0.25">
      <c r="H313" s="145"/>
      <c r="J313" s="145"/>
    </row>
    <row r="314" spans="8:10" s="4" customFormat="1" ht="12.75" customHeight="1" x14ac:dyDescent="0.25">
      <c r="H314" s="145"/>
      <c r="J314" s="145"/>
    </row>
    <row r="315" spans="8:10" s="4" customFormat="1" ht="12.75" customHeight="1" x14ac:dyDescent="0.25">
      <c r="H315" s="145"/>
      <c r="J315" s="145"/>
    </row>
    <row r="316" spans="8:10" s="4" customFormat="1" ht="12.75" customHeight="1" x14ac:dyDescent="0.25">
      <c r="H316" s="145"/>
      <c r="J316" s="145"/>
    </row>
    <row r="317" spans="8:10" s="4" customFormat="1" ht="12.75" customHeight="1" x14ac:dyDescent="0.25">
      <c r="H317" s="145"/>
      <c r="J317" s="145"/>
    </row>
    <row r="318" spans="8:10" s="4" customFormat="1" x14ac:dyDescent="0.25">
      <c r="H318" s="145"/>
      <c r="J318" s="145"/>
    </row>
    <row r="319" spans="8:10" s="4" customFormat="1" x14ac:dyDescent="0.25">
      <c r="H319" s="145"/>
      <c r="J319" s="145"/>
    </row>
    <row r="320" spans="8:10" s="4" customFormat="1" x14ac:dyDescent="0.25">
      <c r="H320" s="145"/>
      <c r="J320" s="145"/>
    </row>
    <row r="321" spans="1:10" s="4" customFormat="1" x14ac:dyDescent="0.25">
      <c r="H321" s="145"/>
      <c r="J321" s="145"/>
    </row>
    <row r="322" spans="1:10" s="4" customFormat="1" x14ac:dyDescent="0.25">
      <c r="H322" s="145"/>
      <c r="J322" s="145"/>
    </row>
    <row r="323" spans="1:10" s="4" customFormat="1" x14ac:dyDescent="0.25">
      <c r="H323" s="145"/>
      <c r="J323" s="145"/>
    </row>
    <row r="324" spans="1:10" s="4" customFormat="1" x14ac:dyDescent="0.25">
      <c r="H324" s="145"/>
      <c r="J324" s="145"/>
    </row>
    <row r="325" spans="1:10" s="4" customFormat="1" x14ac:dyDescent="0.25">
      <c r="A325" s="196"/>
      <c r="H325" s="145"/>
      <c r="J325" s="145"/>
    </row>
    <row r="326" spans="1:10" s="4" customFormat="1" x14ac:dyDescent="0.25">
      <c r="A326" s="196"/>
      <c r="H326" s="145"/>
      <c r="J326" s="145"/>
    </row>
    <row r="327" spans="1:10" s="4" customFormat="1" x14ac:dyDescent="0.25">
      <c r="A327" s="196"/>
      <c r="H327" s="145"/>
      <c r="J327" s="145"/>
    </row>
    <row r="328" spans="1:10" s="4" customFormat="1" x14ac:dyDescent="0.25">
      <c r="A328" s="196"/>
      <c r="H328" s="145"/>
      <c r="J328" s="145"/>
    </row>
    <row r="329" spans="1:10" s="4" customFormat="1" x14ac:dyDescent="0.25">
      <c r="A329" s="196"/>
      <c r="H329" s="145"/>
      <c r="J329" s="145"/>
    </row>
    <row r="330" spans="1:10" s="4" customFormat="1" x14ac:dyDescent="0.25">
      <c r="A330" s="196"/>
      <c r="H330" s="145"/>
      <c r="J330" s="145"/>
    </row>
    <row r="331" spans="1:10" s="4" customFormat="1" x14ac:dyDescent="0.25">
      <c r="A331" s="196"/>
      <c r="H331" s="145"/>
      <c r="J331" s="145"/>
    </row>
    <row r="332" spans="1:10" s="4" customFormat="1" x14ac:dyDescent="0.25">
      <c r="A332" s="196"/>
      <c r="H332" s="145"/>
      <c r="J332" s="145"/>
    </row>
    <row r="333" spans="1:10" s="4" customFormat="1" x14ac:dyDescent="0.25">
      <c r="A333" s="197"/>
      <c r="H333" s="145"/>
      <c r="J333" s="145"/>
    </row>
    <row r="334" spans="1:10" s="4" customFormat="1" x14ac:dyDescent="0.25">
      <c r="A334" s="198"/>
      <c r="H334" s="145"/>
      <c r="J334" s="145"/>
    </row>
    <row r="335" spans="1:10" s="4" customFormat="1" x14ac:dyDescent="0.25">
      <c r="A335" s="198"/>
      <c r="H335" s="145"/>
      <c r="J335" s="145"/>
    </row>
    <row r="336" spans="1:10" s="4" customFormat="1" x14ac:dyDescent="0.25">
      <c r="A336" s="199"/>
      <c r="H336" s="145"/>
      <c r="J336" s="145"/>
    </row>
    <row r="337" spans="1:10" s="4" customFormat="1" x14ac:dyDescent="0.25">
      <c r="A337" s="200"/>
      <c r="H337" s="145"/>
      <c r="J337" s="145"/>
    </row>
    <row r="338" spans="1:10" s="4" customFormat="1" x14ac:dyDescent="0.25">
      <c r="A338" s="200"/>
      <c r="H338" s="145"/>
      <c r="J338" s="145"/>
    </row>
    <row r="339" spans="1:10" s="4" customFormat="1" x14ac:dyDescent="0.25">
      <c r="A339" s="196"/>
      <c r="H339" s="145"/>
      <c r="J339" s="145"/>
    </row>
    <row r="340" spans="1:10" s="4" customFormat="1" x14ac:dyDescent="0.25">
      <c r="A340" s="196"/>
      <c r="H340" s="145"/>
      <c r="J340" s="145"/>
    </row>
    <row r="341" spans="1:10" s="4" customFormat="1" x14ac:dyDescent="0.25">
      <c r="A341" s="196"/>
      <c r="H341" s="145"/>
      <c r="J341" s="145"/>
    </row>
    <row r="342" spans="1:10" s="4" customFormat="1" x14ac:dyDescent="0.25">
      <c r="A342" s="196"/>
      <c r="H342" s="145"/>
      <c r="J342" s="145"/>
    </row>
    <row r="343" spans="1:10" s="4" customFormat="1" x14ac:dyDescent="0.25">
      <c r="A343" s="196"/>
      <c r="H343" s="145"/>
      <c r="J343" s="145"/>
    </row>
    <row r="344" spans="1:10" s="4" customFormat="1" x14ac:dyDescent="0.25">
      <c r="A344" s="196"/>
      <c r="H344" s="145"/>
      <c r="J344" s="145"/>
    </row>
    <row r="345" spans="1:10" s="4" customFormat="1" x14ac:dyDescent="0.25">
      <c r="A345" s="196"/>
      <c r="H345" s="145"/>
      <c r="J345" s="145"/>
    </row>
    <row r="346" spans="1:10" s="4" customFormat="1" x14ac:dyDescent="0.25">
      <c r="A346" s="196"/>
      <c r="H346" s="145"/>
      <c r="J346" s="145"/>
    </row>
    <row r="347" spans="1:10" s="4" customFormat="1" x14ac:dyDescent="0.25">
      <c r="A347" s="196"/>
      <c r="H347" s="145"/>
      <c r="J347" s="145"/>
    </row>
    <row r="348" spans="1:10" s="4" customFormat="1" x14ac:dyDescent="0.25">
      <c r="A348" s="196"/>
      <c r="H348" s="145"/>
      <c r="J348" s="145"/>
    </row>
    <row r="349" spans="1:10" s="4" customFormat="1" x14ac:dyDescent="0.25">
      <c r="A349" s="196"/>
      <c r="H349" s="145"/>
      <c r="J349" s="145"/>
    </row>
    <row r="350" spans="1:10" s="4" customFormat="1" x14ac:dyDescent="0.25">
      <c r="A350" s="196"/>
      <c r="H350" s="145"/>
      <c r="J350" s="145"/>
    </row>
    <row r="351" spans="1:10" s="4" customFormat="1" x14ac:dyDescent="0.25">
      <c r="A351" s="196"/>
      <c r="H351" s="145"/>
      <c r="J351" s="145"/>
    </row>
    <row r="352" spans="1:10" s="4" customFormat="1" x14ac:dyDescent="0.25">
      <c r="A352" s="196"/>
      <c r="H352" s="145"/>
      <c r="J352" s="145"/>
    </row>
    <row r="353" spans="1:10" s="4" customFormat="1" x14ac:dyDescent="0.25">
      <c r="A353" s="196"/>
      <c r="H353" s="145"/>
      <c r="J353" s="145"/>
    </row>
    <row r="354" spans="1:10" s="4" customFormat="1" x14ac:dyDescent="0.25">
      <c r="A354" s="196"/>
      <c r="H354" s="145"/>
      <c r="J354" s="145"/>
    </row>
    <row r="355" spans="1:10" s="4" customFormat="1" x14ac:dyDescent="0.25">
      <c r="A355" s="196"/>
      <c r="H355" s="145"/>
      <c r="J355" s="145"/>
    </row>
    <row r="356" spans="1:10" s="4" customFormat="1" x14ac:dyDescent="0.25">
      <c r="A356" s="196"/>
      <c r="H356" s="145"/>
      <c r="J356" s="145"/>
    </row>
    <row r="357" spans="1:10" s="4" customFormat="1" x14ac:dyDescent="0.25">
      <c r="A357" s="196"/>
      <c r="H357" s="145"/>
      <c r="J357" s="145"/>
    </row>
    <row r="358" spans="1:10" s="4" customFormat="1" x14ac:dyDescent="0.25">
      <c r="A358" s="196"/>
      <c r="H358" s="145"/>
      <c r="J358" s="145"/>
    </row>
    <row r="359" spans="1:10" s="4" customFormat="1" x14ac:dyDescent="0.25">
      <c r="A359" s="196"/>
      <c r="H359" s="145"/>
      <c r="J359" s="145"/>
    </row>
    <row r="360" spans="1:10" s="4" customFormat="1" x14ac:dyDescent="0.25">
      <c r="A360" s="196"/>
      <c r="H360" s="145"/>
      <c r="J360" s="145"/>
    </row>
    <row r="361" spans="1:10" s="4" customFormat="1" ht="12.75" customHeight="1" x14ac:dyDescent="0.25">
      <c r="A361" s="196"/>
      <c r="H361" s="145"/>
      <c r="J361" s="145"/>
    </row>
    <row r="362" spans="1:10" s="4" customFormat="1" ht="12.75" customHeight="1" x14ac:dyDescent="0.25">
      <c r="A362" s="196"/>
      <c r="H362" s="145"/>
      <c r="J362" s="145"/>
    </row>
    <row r="363" spans="1:10" s="4" customFormat="1" ht="12.75" customHeight="1" x14ac:dyDescent="0.25">
      <c r="A363" s="196"/>
      <c r="H363" s="145"/>
      <c r="J363" s="145"/>
    </row>
    <row r="364" spans="1:10" s="4" customFormat="1" ht="12.75" customHeight="1" x14ac:dyDescent="0.25">
      <c r="A364" s="196"/>
      <c r="H364" s="145"/>
      <c r="J364" s="145"/>
    </row>
    <row r="365" spans="1:10" s="4" customFormat="1" ht="12.75" customHeight="1" x14ac:dyDescent="0.25">
      <c r="A365" s="196"/>
      <c r="H365" s="145"/>
      <c r="J365" s="145"/>
    </row>
    <row r="366" spans="1:10" s="4" customFormat="1" ht="12.75" customHeight="1" x14ac:dyDescent="0.25">
      <c r="A366" s="196"/>
      <c r="H366" s="145"/>
      <c r="J366" s="145"/>
    </row>
    <row r="367" spans="1:10" s="4" customFormat="1" x14ac:dyDescent="0.25">
      <c r="A367" s="196"/>
      <c r="H367" s="145"/>
      <c r="J367" s="145"/>
    </row>
    <row r="368" spans="1:10" s="4" customFormat="1" x14ac:dyDescent="0.25">
      <c r="A368" s="196"/>
      <c r="H368" s="145"/>
      <c r="J368" s="145"/>
    </row>
    <row r="369" spans="1:10" s="4" customFormat="1" x14ac:dyDescent="0.25">
      <c r="A369" s="196"/>
      <c r="H369" s="145"/>
      <c r="J369" s="145"/>
    </row>
    <row r="370" spans="1:10" s="4" customFormat="1" x14ac:dyDescent="0.25">
      <c r="A370" s="196"/>
      <c r="H370" s="145"/>
      <c r="J370" s="145"/>
    </row>
    <row r="371" spans="1:10" s="4" customFormat="1" x14ac:dyDescent="0.25">
      <c r="A371" s="196"/>
      <c r="H371" s="145"/>
      <c r="J371" s="145"/>
    </row>
    <row r="372" spans="1:10" s="4" customFormat="1" x14ac:dyDescent="0.25">
      <c r="A372" s="196"/>
      <c r="H372" s="145"/>
      <c r="J372" s="145"/>
    </row>
    <row r="373" spans="1:10" s="4" customFormat="1" x14ac:dyDescent="0.25">
      <c r="A373" s="196"/>
      <c r="H373" s="145"/>
      <c r="J373" s="145"/>
    </row>
    <row r="374" spans="1:10" s="4" customFormat="1" x14ac:dyDescent="0.25">
      <c r="A374" s="196"/>
      <c r="H374" s="145"/>
      <c r="J374" s="145"/>
    </row>
    <row r="375" spans="1:10" s="4" customFormat="1" x14ac:dyDescent="0.25">
      <c r="A375" s="196"/>
      <c r="H375" s="145"/>
      <c r="J375" s="145"/>
    </row>
    <row r="376" spans="1:10" s="4" customFormat="1" x14ac:dyDescent="0.25">
      <c r="A376" s="196"/>
      <c r="H376" s="145"/>
      <c r="J376" s="145"/>
    </row>
    <row r="377" spans="1:10" x14ac:dyDescent="0.25">
      <c r="A377" s="201"/>
    </row>
    <row r="378" spans="1:10" x14ac:dyDescent="0.25">
      <c r="A378" s="201"/>
    </row>
  </sheetData>
  <mergeCells count="128"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  <mergeCell ref="T6:U6"/>
    <mergeCell ref="L7:L8"/>
    <mergeCell ref="M7:O7"/>
    <mergeCell ref="T7:T8"/>
    <mergeCell ref="U7:U8"/>
    <mergeCell ref="W7:W8"/>
    <mergeCell ref="X7:Z7"/>
    <mergeCell ref="V6:V8"/>
    <mergeCell ref="W6:Z6"/>
    <mergeCell ref="AA6:AA8"/>
    <mergeCell ref="J42:J44"/>
    <mergeCell ref="K42:K44"/>
    <mergeCell ref="L42:O42"/>
    <mergeCell ref="P42:P44"/>
    <mergeCell ref="Q42:Q44"/>
    <mergeCell ref="S42:S44"/>
    <mergeCell ref="B40:AG40"/>
    <mergeCell ref="B41:B44"/>
    <mergeCell ref="C41:C44"/>
    <mergeCell ref="G41:G44"/>
    <mergeCell ref="H41:J41"/>
    <mergeCell ref="K41:U41"/>
    <mergeCell ref="V41:AE41"/>
    <mergeCell ref="AG41:AG44"/>
    <mergeCell ref="H42:H44"/>
    <mergeCell ref="I42:I44"/>
    <mergeCell ref="AD42:AE42"/>
    <mergeCell ref="L43:L44"/>
    <mergeCell ref="M43:O43"/>
    <mergeCell ref="T43:T44"/>
    <mergeCell ref="U43:U44"/>
    <mergeCell ref="W43:W44"/>
    <mergeCell ref="X43:Z43"/>
    <mergeCell ref="AD43:AD44"/>
    <mergeCell ref="AE43:AE44"/>
    <mergeCell ref="T42:U42"/>
    <mergeCell ref="V42:V44"/>
    <mergeCell ref="W42:Z42"/>
    <mergeCell ref="AA42:AA44"/>
    <mergeCell ref="AB42:AB44"/>
    <mergeCell ref="AC42:AC44"/>
    <mergeCell ref="J57:J59"/>
    <mergeCell ref="K57:K59"/>
    <mergeCell ref="L57:O57"/>
    <mergeCell ref="P57:P59"/>
    <mergeCell ref="Q57:Q59"/>
    <mergeCell ref="S57:S59"/>
    <mergeCell ref="B55:AG55"/>
    <mergeCell ref="B56:B59"/>
    <mergeCell ref="C56:C59"/>
    <mergeCell ref="G56:G59"/>
    <mergeCell ref="H56:J56"/>
    <mergeCell ref="K56:U56"/>
    <mergeCell ref="V56:AE56"/>
    <mergeCell ref="AG56:AG59"/>
    <mergeCell ref="H57:H59"/>
    <mergeCell ref="I57:I59"/>
    <mergeCell ref="AD57:AE57"/>
    <mergeCell ref="L58:L59"/>
    <mergeCell ref="M58:O58"/>
    <mergeCell ref="T58:T59"/>
    <mergeCell ref="U58:U59"/>
    <mergeCell ref="W58:W59"/>
    <mergeCell ref="X58:Z58"/>
    <mergeCell ref="AD58:AD59"/>
    <mergeCell ref="AE58:AE59"/>
    <mergeCell ref="T57:U57"/>
    <mergeCell ref="V57:V59"/>
    <mergeCell ref="W57:Z57"/>
    <mergeCell ref="AA57:AA59"/>
    <mergeCell ref="AB57:AB59"/>
    <mergeCell ref="AC57:AC59"/>
    <mergeCell ref="B70:AG70"/>
    <mergeCell ref="B71:B74"/>
    <mergeCell ref="C71:C74"/>
    <mergeCell ref="G71:G74"/>
    <mergeCell ref="H71:J71"/>
    <mergeCell ref="K71:U71"/>
    <mergeCell ref="V71:AE71"/>
    <mergeCell ref="AG71:AG74"/>
    <mergeCell ref="H72:H74"/>
    <mergeCell ref="I72:I74"/>
    <mergeCell ref="C86:O86"/>
    <mergeCell ref="AD72:AE72"/>
    <mergeCell ref="L73:L74"/>
    <mergeCell ref="M73:O73"/>
    <mergeCell ref="T73:T74"/>
    <mergeCell ref="U73:U74"/>
    <mergeCell ref="W73:W74"/>
    <mergeCell ref="X73:Z73"/>
    <mergeCell ref="AD73:AD74"/>
    <mergeCell ref="AE73:AE74"/>
    <mergeCell ref="T72:U72"/>
    <mergeCell ref="V72:V74"/>
    <mergeCell ref="W72:Z72"/>
    <mergeCell ref="AA72:AA74"/>
    <mergeCell ref="AB72:AB74"/>
    <mergeCell ref="AC72:AC74"/>
    <mergeCell ref="J72:J74"/>
    <mergeCell ref="K72:K74"/>
    <mergeCell ref="L72:O72"/>
    <mergeCell ref="P72:P74"/>
    <mergeCell ref="Q72:Q74"/>
    <mergeCell ref="S72:S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4"/>
  <sheetViews>
    <sheetView workbookViewId="0">
      <selection sqref="A1:XFD1048576"/>
    </sheetView>
  </sheetViews>
  <sheetFormatPr defaultRowHeight="15" x14ac:dyDescent="0.25"/>
  <cols>
    <col min="1" max="1" width="3.42578125" customWidth="1"/>
    <col min="2" max="2" width="9.28515625" style="138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hidden="1" customWidth="1"/>
    <col min="10" max="10" width="8.85546875" style="1" customWidth="1"/>
    <col min="11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25" width="7" customWidth="1"/>
    <col min="26" max="26" width="7.7109375" customWidth="1"/>
    <col min="27" max="31" width="7" customWidth="1"/>
    <col min="32" max="32" width="19.5703125" hidden="1" customWidth="1"/>
    <col min="33" max="33" width="24.5703125" hidden="1" customWidth="1"/>
    <col min="34" max="34" width="16.28515625" style="201" hidden="1" customWidth="1"/>
  </cols>
  <sheetData>
    <row r="1" spans="1:35" ht="0.75" customHeight="1" thickBot="1" x14ac:dyDescent="0.3">
      <c r="B1" s="8" t="s">
        <v>229</v>
      </c>
      <c r="C1" s="9" t="s">
        <v>414</v>
      </c>
      <c r="D1" s="451"/>
      <c r="E1" s="59"/>
      <c r="F1" s="919"/>
      <c r="G1" s="920" t="s">
        <v>85</v>
      </c>
      <c r="H1" s="423">
        <v>162</v>
      </c>
      <c r="I1" s="12"/>
      <c r="J1" s="424">
        <f>SUM(K1+V1)</f>
        <v>162</v>
      </c>
      <c r="K1" s="425">
        <f>L1+P1</f>
        <v>81</v>
      </c>
      <c r="L1" s="14">
        <f>SUM(M1:O1)</f>
        <v>34</v>
      </c>
      <c r="M1" s="14">
        <v>24</v>
      </c>
      <c r="N1" s="14"/>
      <c r="O1" s="14">
        <v>10</v>
      </c>
      <c r="P1" s="14">
        <v>47</v>
      </c>
      <c r="Q1" s="14"/>
      <c r="R1" s="14"/>
      <c r="S1" s="14"/>
      <c r="T1" s="14"/>
      <c r="U1" s="58" t="s">
        <v>30</v>
      </c>
      <c r="V1" s="19">
        <f>W1+AA1</f>
        <v>81</v>
      </c>
      <c r="W1" s="454">
        <f>SUM(X1:Z1)</f>
        <v>52</v>
      </c>
      <c r="X1" s="20">
        <v>30</v>
      </c>
      <c r="Y1" s="20"/>
      <c r="Z1" s="20">
        <v>22</v>
      </c>
      <c r="AA1" s="20">
        <v>29</v>
      </c>
      <c r="AB1" s="20"/>
      <c r="AC1" s="20"/>
      <c r="AD1" s="20"/>
      <c r="AE1" s="21" t="s">
        <v>30</v>
      </c>
    </row>
    <row r="2" spans="1:35" ht="15" customHeight="1" x14ac:dyDescent="0.3">
      <c r="A2" s="4"/>
      <c r="B2" s="4"/>
      <c r="AB2" s="1736"/>
      <c r="AC2" s="1736"/>
      <c r="AD2" s="1736"/>
      <c r="AE2" s="1736"/>
      <c r="AF2" s="2"/>
    </row>
    <row r="3" spans="1:35" ht="36" customHeight="1" x14ac:dyDescent="0.35">
      <c r="A3" s="4"/>
      <c r="B3" s="4"/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415</v>
      </c>
      <c r="AE3" s="921"/>
      <c r="AF3" s="3"/>
      <c r="AG3" s="3"/>
    </row>
    <row r="4" spans="1:35" ht="21.75" customHeight="1" thickBot="1" x14ac:dyDescent="0.35">
      <c r="B4" s="1739" t="s">
        <v>272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39"/>
      <c r="AG4" s="1739"/>
      <c r="AH4" s="201" t="s">
        <v>351</v>
      </c>
    </row>
    <row r="5" spans="1:35" s="4" customFormat="1" ht="25.5" customHeight="1" thickBot="1" x14ac:dyDescent="0.3">
      <c r="B5" s="1740" t="s">
        <v>2</v>
      </c>
      <c r="C5" s="1741" t="s">
        <v>3</v>
      </c>
      <c r="D5" s="5"/>
      <c r="E5" s="5"/>
      <c r="F5" s="5"/>
      <c r="G5" s="1740" t="s">
        <v>213</v>
      </c>
      <c r="H5" s="1740" t="s">
        <v>5</v>
      </c>
      <c r="I5" s="1742" t="s">
        <v>6</v>
      </c>
      <c r="J5" s="1745" t="s">
        <v>7</v>
      </c>
      <c r="K5" s="1748" t="s">
        <v>416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8"/>
      <c r="V5" s="1710" t="s">
        <v>417</v>
      </c>
      <c r="W5" s="1710"/>
      <c r="X5" s="1710"/>
      <c r="Y5" s="1710"/>
      <c r="Z5" s="1710"/>
      <c r="AA5" s="1710"/>
      <c r="AB5" s="1710"/>
      <c r="AC5" s="1710"/>
      <c r="AD5" s="1710"/>
      <c r="AE5" s="1710"/>
      <c r="AF5" s="1750" t="s">
        <v>10</v>
      </c>
      <c r="AG5" s="1753" t="s">
        <v>11</v>
      </c>
      <c r="AH5" s="1807" t="s">
        <v>354</v>
      </c>
    </row>
    <row r="6" spans="1:35" s="4" customFormat="1" ht="33" customHeight="1" thickBot="1" x14ac:dyDescent="0.3">
      <c r="B6" s="1740"/>
      <c r="C6" s="1741"/>
      <c r="D6" s="5"/>
      <c r="E6" s="5"/>
      <c r="F6" s="5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  <c r="AH6" s="1808"/>
    </row>
    <row r="7" spans="1:35" s="4" customFormat="1" ht="18" customHeight="1" thickBot="1" x14ac:dyDescent="0.3">
      <c r="B7" s="1740"/>
      <c r="C7" s="1741"/>
      <c r="D7" s="5"/>
      <c r="E7" s="5"/>
      <c r="F7" s="5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  <c r="AH7" s="1808"/>
    </row>
    <row r="8" spans="1:35" s="4" customFormat="1" ht="168.75" customHeight="1" thickBot="1" x14ac:dyDescent="0.3">
      <c r="B8" s="1740"/>
      <c r="C8" s="1741"/>
      <c r="D8" s="5"/>
      <c r="E8" s="5"/>
      <c r="F8" s="5"/>
      <c r="G8" s="1740"/>
      <c r="H8" s="1740"/>
      <c r="I8" s="1744"/>
      <c r="J8" s="1747"/>
      <c r="K8" s="1744"/>
      <c r="L8" s="1725"/>
      <c r="M8" s="6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6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  <c r="AH8" s="1809"/>
    </row>
    <row r="9" spans="1:35" s="4" customFormat="1" ht="18.75" customHeight="1" thickBot="1" x14ac:dyDescent="0.3">
      <c r="B9" s="1797"/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  <c r="AH9" s="1798"/>
    </row>
    <row r="10" spans="1:35" s="7" customFormat="1" ht="39.75" customHeight="1" thickBot="1" x14ac:dyDescent="0.3">
      <c r="B10" s="829" t="s">
        <v>418</v>
      </c>
      <c r="C10" s="214" t="s">
        <v>308</v>
      </c>
      <c r="D10" s="830"/>
      <c r="E10" s="830"/>
      <c r="F10" s="830"/>
      <c r="G10" s="922">
        <f>J10/30</f>
        <v>1.8</v>
      </c>
      <c r="H10" s="832">
        <v>54</v>
      </c>
      <c r="I10" s="833"/>
      <c r="J10" s="834">
        <f>K10+V10</f>
        <v>54</v>
      </c>
      <c r="K10" s="835">
        <f>L10+P10</f>
        <v>54</v>
      </c>
      <c r="L10" s="836">
        <f>SUM(M10:O10)</f>
        <v>34</v>
      </c>
      <c r="M10" s="836">
        <v>22</v>
      </c>
      <c r="N10" s="836"/>
      <c r="O10" s="836">
        <v>12</v>
      </c>
      <c r="P10" s="836">
        <v>20</v>
      </c>
      <c r="Q10" s="836"/>
      <c r="R10" s="836"/>
      <c r="S10" s="836"/>
      <c r="T10" s="836" t="s">
        <v>58</v>
      </c>
      <c r="U10" s="834"/>
      <c r="V10" s="835">
        <f>AA10+W10</f>
        <v>0</v>
      </c>
      <c r="W10" s="836">
        <f>X10+Y10+Z10</f>
        <v>0</v>
      </c>
      <c r="X10" s="836">
        <f>+Y10+Z10</f>
        <v>0</v>
      </c>
      <c r="Y10" s="836"/>
      <c r="Z10" s="836"/>
      <c r="AA10" s="836"/>
      <c r="AB10" s="836"/>
      <c r="AC10" s="836"/>
      <c r="AD10" s="836"/>
      <c r="AE10" s="834"/>
      <c r="AF10" s="12"/>
      <c r="AG10" s="14"/>
      <c r="AH10" s="923"/>
    </row>
    <row r="11" spans="1:35" s="7" customFormat="1" ht="29.25" customHeight="1" thickBot="1" x14ac:dyDescent="0.3">
      <c r="B11" s="829" t="s">
        <v>277</v>
      </c>
      <c r="C11" s="214" t="s">
        <v>310</v>
      </c>
      <c r="D11" s="830"/>
      <c r="E11" s="830"/>
      <c r="F11" s="830"/>
      <c r="G11" s="922">
        <f t="shared" ref="G11:G27" si="0">J11/30</f>
        <v>3.9333333333333331</v>
      </c>
      <c r="H11" s="832">
        <v>216</v>
      </c>
      <c r="I11" s="833"/>
      <c r="J11" s="834">
        <f t="shared" ref="J11:J27" si="1">K11+V11</f>
        <v>118</v>
      </c>
      <c r="K11" s="835">
        <f t="shared" ref="K11:K24" si="2">L11+P11</f>
        <v>54</v>
      </c>
      <c r="L11" s="836">
        <f t="shared" ref="L11:L26" si="3">SUM(M11:O11)</f>
        <v>32</v>
      </c>
      <c r="M11" s="836"/>
      <c r="N11" s="836"/>
      <c r="O11" s="836">
        <v>32</v>
      </c>
      <c r="P11" s="836">
        <v>22</v>
      </c>
      <c r="Q11" s="836"/>
      <c r="R11" s="836"/>
      <c r="S11" s="836"/>
      <c r="T11" s="836"/>
      <c r="U11" s="834" t="s">
        <v>30</v>
      </c>
      <c r="V11" s="835">
        <f t="shared" ref="V11:V27" si="4">AA11+W11</f>
        <v>64</v>
      </c>
      <c r="W11" s="836">
        <f t="shared" ref="W11:W27" si="5">X11+Y11+Z11</f>
        <v>32</v>
      </c>
      <c r="X11" s="836"/>
      <c r="Y11" s="836"/>
      <c r="Z11" s="836">
        <v>32</v>
      </c>
      <c r="AA11" s="836">
        <v>32</v>
      </c>
      <c r="AB11" s="836"/>
      <c r="AC11" s="836"/>
      <c r="AD11" s="836"/>
      <c r="AE11" s="834" t="s">
        <v>30</v>
      </c>
      <c r="AF11" s="12"/>
      <c r="AG11" s="14"/>
      <c r="AH11" s="923"/>
    </row>
    <row r="12" spans="1:35" s="848" customFormat="1" ht="23.25" customHeight="1" thickBot="1" x14ac:dyDescent="0.3">
      <c r="A12" s="7"/>
      <c r="B12" s="829" t="s">
        <v>419</v>
      </c>
      <c r="C12" s="214" t="s">
        <v>313</v>
      </c>
      <c r="D12" s="830"/>
      <c r="E12" s="830"/>
      <c r="F12" s="830"/>
      <c r="G12" s="922">
        <f t="shared" si="0"/>
        <v>8.0666666666666664</v>
      </c>
      <c r="H12" s="832">
        <v>216</v>
      </c>
      <c r="I12" s="833"/>
      <c r="J12" s="834">
        <f t="shared" si="1"/>
        <v>242</v>
      </c>
      <c r="K12" s="835">
        <f t="shared" si="2"/>
        <v>140</v>
      </c>
      <c r="L12" s="836">
        <f t="shared" si="3"/>
        <v>64</v>
      </c>
      <c r="M12" s="836"/>
      <c r="N12" s="836"/>
      <c r="O12" s="836">
        <v>64</v>
      </c>
      <c r="P12" s="836">
        <v>76</v>
      </c>
      <c r="Q12" s="836"/>
      <c r="R12" s="836"/>
      <c r="S12" s="836"/>
      <c r="T12" s="836"/>
      <c r="U12" s="834" t="s">
        <v>30</v>
      </c>
      <c r="V12" s="835">
        <f>AA12+W12</f>
        <v>102</v>
      </c>
      <c r="W12" s="836">
        <f t="shared" si="5"/>
        <v>68</v>
      </c>
      <c r="X12" s="836"/>
      <c r="Y12" s="836"/>
      <c r="Z12" s="836">
        <v>68</v>
      </c>
      <c r="AA12" s="843">
        <v>34</v>
      </c>
      <c r="AB12" s="843"/>
      <c r="AC12" s="843"/>
      <c r="AD12" s="843"/>
      <c r="AE12" s="844" t="s">
        <v>62</v>
      </c>
      <c r="AF12" s="845"/>
      <c r="AG12" s="924"/>
      <c r="AH12" s="925"/>
      <c r="AI12" s="4"/>
    </row>
    <row r="13" spans="1:35" s="7" customFormat="1" ht="20.25" customHeight="1" thickBot="1" x14ac:dyDescent="0.3">
      <c r="A13" s="926"/>
      <c r="B13" s="829" t="s">
        <v>281</v>
      </c>
      <c r="C13" s="214" t="s">
        <v>294</v>
      </c>
      <c r="D13" s="830"/>
      <c r="E13" s="830"/>
      <c r="F13" s="830"/>
      <c r="G13" s="922">
        <f t="shared" si="0"/>
        <v>3.6</v>
      </c>
      <c r="H13" s="832">
        <v>108</v>
      </c>
      <c r="I13" s="849"/>
      <c r="J13" s="834">
        <f t="shared" si="1"/>
        <v>108</v>
      </c>
      <c r="K13" s="835">
        <f t="shared" si="2"/>
        <v>108</v>
      </c>
      <c r="L13" s="836">
        <f t="shared" si="3"/>
        <v>58</v>
      </c>
      <c r="M13" s="836">
        <v>30</v>
      </c>
      <c r="N13" s="850"/>
      <c r="O13" s="850">
        <v>28</v>
      </c>
      <c r="P13" s="850">
        <v>50</v>
      </c>
      <c r="Q13" s="850"/>
      <c r="R13" s="850"/>
      <c r="S13" s="850"/>
      <c r="T13" s="850" t="s">
        <v>58</v>
      </c>
      <c r="U13" s="851"/>
      <c r="V13" s="835"/>
      <c r="W13" s="836"/>
      <c r="X13" s="850"/>
      <c r="Y13" s="850"/>
      <c r="Z13" s="850"/>
      <c r="AA13" s="850"/>
      <c r="AB13" s="850"/>
      <c r="AC13" s="850"/>
      <c r="AD13" s="850"/>
      <c r="AE13" s="851"/>
      <c r="AF13" s="30"/>
      <c r="AG13" s="31"/>
      <c r="AH13" s="923"/>
      <c r="AI13" s="97"/>
    </row>
    <row r="14" spans="1:35" s="7" customFormat="1" ht="28.5" customHeight="1" thickBot="1" x14ac:dyDescent="0.3">
      <c r="B14" s="829" t="s">
        <v>74</v>
      </c>
      <c r="C14" s="214" t="s">
        <v>420</v>
      </c>
      <c r="D14" s="830"/>
      <c r="E14" s="830"/>
      <c r="F14" s="830"/>
      <c r="G14" s="922">
        <f t="shared" si="0"/>
        <v>5.5333333333333332</v>
      </c>
      <c r="H14" s="832">
        <v>270</v>
      </c>
      <c r="I14" s="927"/>
      <c r="J14" s="834">
        <f t="shared" si="1"/>
        <v>166</v>
      </c>
      <c r="K14" s="835">
        <f t="shared" si="2"/>
        <v>81</v>
      </c>
      <c r="L14" s="836">
        <f t="shared" si="3"/>
        <v>48</v>
      </c>
      <c r="M14" s="854">
        <v>22</v>
      </c>
      <c r="N14" s="854"/>
      <c r="O14" s="854">
        <v>26</v>
      </c>
      <c r="P14" s="854">
        <v>33</v>
      </c>
      <c r="Q14" s="854"/>
      <c r="R14" s="854"/>
      <c r="S14" s="854"/>
      <c r="T14" s="854"/>
      <c r="U14" s="928" t="s">
        <v>30</v>
      </c>
      <c r="V14" s="835">
        <f t="shared" si="4"/>
        <v>85</v>
      </c>
      <c r="W14" s="836">
        <f t="shared" si="5"/>
        <v>50</v>
      </c>
      <c r="X14" s="854">
        <v>34</v>
      </c>
      <c r="Y14" s="854"/>
      <c r="Z14" s="854">
        <v>16</v>
      </c>
      <c r="AA14" s="854">
        <v>35</v>
      </c>
      <c r="AB14" s="854"/>
      <c r="AC14" s="854"/>
      <c r="AD14" s="854"/>
      <c r="AE14" s="928" t="s">
        <v>30</v>
      </c>
      <c r="AF14" s="30"/>
      <c r="AG14" s="39"/>
      <c r="AH14" s="923"/>
    </row>
    <row r="15" spans="1:35" s="7" customFormat="1" ht="24" customHeight="1" thickBot="1" x14ac:dyDescent="0.3">
      <c r="B15" s="829" t="s">
        <v>421</v>
      </c>
      <c r="C15" s="214" t="s">
        <v>284</v>
      </c>
      <c r="D15" s="853"/>
      <c r="E15" s="853"/>
      <c r="F15" s="853"/>
      <c r="G15" s="922">
        <f t="shared" si="0"/>
        <v>5.4</v>
      </c>
      <c r="H15" s="832">
        <v>162</v>
      </c>
      <c r="I15" s="833"/>
      <c r="J15" s="834">
        <f t="shared" si="1"/>
        <v>162</v>
      </c>
      <c r="K15" s="835">
        <f t="shared" si="2"/>
        <v>54</v>
      </c>
      <c r="L15" s="836">
        <f t="shared" si="3"/>
        <v>30</v>
      </c>
      <c r="M15" s="854">
        <v>20</v>
      </c>
      <c r="N15" s="854"/>
      <c r="O15" s="854">
        <v>10</v>
      </c>
      <c r="P15" s="854">
        <v>24</v>
      </c>
      <c r="Q15" s="836"/>
      <c r="R15" s="836"/>
      <c r="S15" s="836"/>
      <c r="T15" s="836"/>
      <c r="U15" s="834" t="s">
        <v>30</v>
      </c>
      <c r="V15" s="835">
        <f t="shared" si="4"/>
        <v>108</v>
      </c>
      <c r="W15" s="836">
        <f t="shared" si="5"/>
        <v>62</v>
      </c>
      <c r="X15" s="854">
        <v>34</v>
      </c>
      <c r="Y15" s="854"/>
      <c r="Z15" s="854">
        <v>28</v>
      </c>
      <c r="AA15" s="854">
        <v>46</v>
      </c>
      <c r="AB15" s="836"/>
      <c r="AC15" s="836"/>
      <c r="AD15" s="854" t="s">
        <v>58</v>
      </c>
      <c r="AE15" s="834"/>
      <c r="AF15" s="30"/>
      <c r="AG15" s="39"/>
      <c r="AH15" s="929"/>
    </row>
    <row r="16" spans="1:35" s="7" customFormat="1" ht="27" customHeight="1" thickBot="1" x14ac:dyDescent="0.3">
      <c r="B16" s="829" t="s">
        <v>236</v>
      </c>
      <c r="C16" s="214" t="s">
        <v>422</v>
      </c>
      <c r="D16" s="856"/>
      <c r="E16" s="210"/>
      <c r="F16" s="856"/>
      <c r="G16" s="922">
        <f t="shared" si="0"/>
        <v>3.6</v>
      </c>
      <c r="H16" s="832">
        <v>108</v>
      </c>
      <c r="I16" s="833"/>
      <c r="J16" s="834">
        <f t="shared" si="1"/>
        <v>108</v>
      </c>
      <c r="K16" s="835">
        <f t="shared" si="2"/>
        <v>54</v>
      </c>
      <c r="L16" s="836">
        <f t="shared" si="3"/>
        <v>32</v>
      </c>
      <c r="M16" s="854">
        <v>20</v>
      </c>
      <c r="N16" s="854"/>
      <c r="O16" s="854">
        <v>12</v>
      </c>
      <c r="P16" s="854">
        <v>22</v>
      </c>
      <c r="Q16" s="836"/>
      <c r="R16" s="836"/>
      <c r="S16" s="836"/>
      <c r="T16" s="836"/>
      <c r="U16" s="834" t="s">
        <v>30</v>
      </c>
      <c r="V16" s="835">
        <f t="shared" si="4"/>
        <v>54</v>
      </c>
      <c r="W16" s="836">
        <f t="shared" si="5"/>
        <v>32</v>
      </c>
      <c r="X16" s="854">
        <v>14</v>
      </c>
      <c r="Y16" s="854"/>
      <c r="Z16" s="854">
        <v>18</v>
      </c>
      <c r="AA16" s="854">
        <v>22</v>
      </c>
      <c r="AB16" s="836"/>
      <c r="AC16" s="836"/>
      <c r="AD16" s="836" t="s">
        <v>58</v>
      </c>
      <c r="AE16" s="834"/>
      <c r="AF16" s="30"/>
      <c r="AG16" s="39"/>
      <c r="AH16" s="923"/>
    </row>
    <row r="17" spans="1:36" s="7" customFormat="1" ht="21.75" customHeight="1" thickBot="1" x14ac:dyDescent="0.3">
      <c r="B17" s="829" t="s">
        <v>423</v>
      </c>
      <c r="C17" s="214" t="s">
        <v>424</v>
      </c>
      <c r="D17" s="853"/>
      <c r="E17" s="853"/>
      <c r="F17" s="853"/>
      <c r="G17" s="922">
        <f t="shared" si="0"/>
        <v>1.8</v>
      </c>
      <c r="H17" s="832">
        <v>54</v>
      </c>
      <c r="I17" s="836"/>
      <c r="J17" s="834">
        <f t="shared" si="1"/>
        <v>54</v>
      </c>
      <c r="K17" s="835">
        <f t="shared" si="2"/>
        <v>0</v>
      </c>
      <c r="L17" s="836">
        <f t="shared" si="3"/>
        <v>0</v>
      </c>
      <c r="M17" s="854"/>
      <c r="N17" s="854"/>
      <c r="O17" s="854"/>
      <c r="P17" s="854"/>
      <c r="Q17" s="836"/>
      <c r="R17" s="836"/>
      <c r="S17" s="836"/>
      <c r="T17" s="836"/>
      <c r="U17" s="834"/>
      <c r="V17" s="835">
        <f t="shared" si="4"/>
        <v>54</v>
      </c>
      <c r="W17" s="836">
        <f t="shared" si="5"/>
        <v>34</v>
      </c>
      <c r="X17" s="854">
        <v>24</v>
      </c>
      <c r="Y17" s="854"/>
      <c r="Z17" s="854">
        <v>10</v>
      </c>
      <c r="AA17" s="854">
        <v>20</v>
      </c>
      <c r="AB17" s="836"/>
      <c r="AC17" s="836"/>
      <c r="AD17" s="836"/>
      <c r="AE17" s="834" t="s">
        <v>62</v>
      </c>
      <c r="AF17" s="30"/>
      <c r="AG17" s="39"/>
      <c r="AH17" s="923"/>
    </row>
    <row r="18" spans="1:36" s="551" customFormat="1" ht="22.5" customHeight="1" thickBot="1" x14ac:dyDescent="0.3">
      <c r="B18" s="829" t="s">
        <v>425</v>
      </c>
      <c r="C18" s="214" t="s">
        <v>188</v>
      </c>
      <c r="D18" s="853"/>
      <c r="E18" s="853"/>
      <c r="F18" s="853"/>
      <c r="G18" s="922">
        <f t="shared" si="0"/>
        <v>1.8</v>
      </c>
      <c r="H18" s="832">
        <v>108</v>
      </c>
      <c r="I18" s="930"/>
      <c r="J18" s="834">
        <f t="shared" si="1"/>
        <v>54</v>
      </c>
      <c r="K18" s="835">
        <f t="shared" si="2"/>
        <v>54</v>
      </c>
      <c r="L18" s="836">
        <f t="shared" si="3"/>
        <v>18</v>
      </c>
      <c r="M18" s="850">
        <v>12</v>
      </c>
      <c r="N18" s="850"/>
      <c r="O18" s="854">
        <v>6</v>
      </c>
      <c r="P18" s="854">
        <v>36</v>
      </c>
      <c r="Q18" s="836" t="s">
        <v>231</v>
      </c>
      <c r="R18" s="836"/>
      <c r="S18" s="836"/>
      <c r="T18" s="836"/>
      <c r="U18" s="931" t="s">
        <v>62</v>
      </c>
      <c r="V18" s="835">
        <f t="shared" si="4"/>
        <v>0</v>
      </c>
      <c r="W18" s="836">
        <f t="shared" si="5"/>
        <v>0</v>
      </c>
      <c r="X18" s="850"/>
      <c r="Y18" s="850"/>
      <c r="Z18" s="854"/>
      <c r="AA18" s="854"/>
      <c r="AB18" s="836"/>
      <c r="AC18" s="836"/>
      <c r="AD18" s="836"/>
      <c r="AE18" s="834"/>
      <c r="AF18" s="568"/>
      <c r="AG18" s="805"/>
      <c r="AH18" s="808"/>
      <c r="AI18" s="932"/>
    </row>
    <row r="19" spans="1:36" s="763" customFormat="1" ht="20.25" customHeight="1" thickBot="1" x14ac:dyDescent="0.3">
      <c r="B19" s="829" t="s">
        <v>426</v>
      </c>
      <c r="C19" s="214" t="s">
        <v>427</v>
      </c>
      <c r="D19" s="856"/>
      <c r="E19" s="210"/>
      <c r="F19" s="856"/>
      <c r="G19" s="922">
        <f t="shared" si="0"/>
        <v>4.7666666666666666</v>
      </c>
      <c r="H19" s="832">
        <v>216</v>
      </c>
      <c r="I19" s="933"/>
      <c r="J19" s="834">
        <f t="shared" si="1"/>
        <v>143</v>
      </c>
      <c r="K19" s="835"/>
      <c r="L19" s="836"/>
      <c r="M19" s="862"/>
      <c r="N19" s="862"/>
      <c r="O19" s="862"/>
      <c r="P19" s="862"/>
      <c r="Q19" s="862"/>
      <c r="R19" s="862"/>
      <c r="S19" s="862"/>
      <c r="T19" s="862"/>
      <c r="U19" s="863"/>
      <c r="V19" s="835">
        <f t="shared" si="4"/>
        <v>143</v>
      </c>
      <c r="W19" s="836">
        <f t="shared" si="5"/>
        <v>76</v>
      </c>
      <c r="X19" s="854">
        <v>44</v>
      </c>
      <c r="Y19" s="854"/>
      <c r="Z19" s="864">
        <v>32</v>
      </c>
      <c r="AA19" s="865">
        <v>67</v>
      </c>
      <c r="AB19" s="836"/>
      <c r="AC19" s="836"/>
      <c r="AD19" s="836"/>
      <c r="AE19" s="834" t="s">
        <v>30</v>
      </c>
      <c r="AF19" s="556"/>
      <c r="AG19" s="296"/>
      <c r="AH19" s="809"/>
    </row>
    <row r="20" spans="1:36" s="763" customFormat="1" ht="33" customHeight="1" thickBot="1" x14ac:dyDescent="0.3">
      <c r="A20" s="551"/>
      <c r="B20" s="829" t="s">
        <v>428</v>
      </c>
      <c r="C20" s="214" t="s">
        <v>429</v>
      </c>
      <c r="D20" s="830"/>
      <c r="E20" s="830"/>
      <c r="F20" s="830"/>
      <c r="G20" s="922">
        <f t="shared" si="0"/>
        <v>3.6</v>
      </c>
      <c r="H20" s="832">
        <v>162</v>
      </c>
      <c r="I20" s="867"/>
      <c r="J20" s="834">
        <f t="shared" si="1"/>
        <v>108</v>
      </c>
      <c r="K20" s="835">
        <f t="shared" si="2"/>
        <v>54</v>
      </c>
      <c r="L20" s="836">
        <f t="shared" si="3"/>
        <v>32</v>
      </c>
      <c r="M20" s="836">
        <v>22</v>
      </c>
      <c r="N20" s="836"/>
      <c r="O20" s="836">
        <v>10</v>
      </c>
      <c r="P20" s="836">
        <v>22</v>
      </c>
      <c r="Q20" s="836"/>
      <c r="R20" s="836"/>
      <c r="S20" s="836"/>
      <c r="T20" s="836"/>
      <c r="U20" s="834" t="s">
        <v>30</v>
      </c>
      <c r="V20" s="835">
        <f t="shared" si="4"/>
        <v>54</v>
      </c>
      <c r="W20" s="836">
        <f t="shared" si="5"/>
        <v>34</v>
      </c>
      <c r="X20" s="868">
        <v>24</v>
      </c>
      <c r="Y20" s="868"/>
      <c r="Z20" s="836">
        <v>10</v>
      </c>
      <c r="AA20" s="836">
        <v>20</v>
      </c>
      <c r="AB20" s="836"/>
      <c r="AC20" s="836"/>
      <c r="AD20" s="836"/>
      <c r="AE20" s="834" t="s">
        <v>30</v>
      </c>
      <c r="AF20" s="556"/>
      <c r="AG20" s="296"/>
      <c r="AH20" s="809"/>
    </row>
    <row r="21" spans="1:36" s="551" customFormat="1" ht="24" customHeight="1" thickBot="1" x14ac:dyDescent="0.25">
      <c r="B21" s="934" t="s">
        <v>430</v>
      </c>
      <c r="C21" s="214" t="s">
        <v>431</v>
      </c>
      <c r="D21" s="870"/>
      <c r="E21" s="870"/>
      <c r="F21" s="870"/>
      <c r="G21" s="922">
        <f t="shared" si="0"/>
        <v>1.8</v>
      </c>
      <c r="H21" s="832">
        <v>54</v>
      </c>
      <c r="I21" s="836"/>
      <c r="J21" s="834">
        <f t="shared" si="1"/>
        <v>54</v>
      </c>
      <c r="K21" s="835"/>
      <c r="L21" s="836"/>
      <c r="M21" s="836"/>
      <c r="N21" s="836"/>
      <c r="O21" s="836"/>
      <c r="P21" s="836"/>
      <c r="Q21" s="836"/>
      <c r="R21" s="836"/>
      <c r="S21" s="836"/>
      <c r="T21" s="836"/>
      <c r="U21" s="834"/>
      <c r="V21" s="835">
        <f t="shared" si="4"/>
        <v>54</v>
      </c>
      <c r="W21" s="836">
        <f t="shared" si="5"/>
        <v>32</v>
      </c>
      <c r="X21" s="836">
        <v>16</v>
      </c>
      <c r="Y21" s="836"/>
      <c r="Z21" s="836">
        <v>16</v>
      </c>
      <c r="AA21" s="836">
        <v>22</v>
      </c>
      <c r="AB21" s="836"/>
      <c r="AC21" s="836"/>
      <c r="AD21" s="836" t="s">
        <v>58</v>
      </c>
      <c r="AE21" s="834"/>
      <c r="AF21" s="556"/>
      <c r="AG21" s="296"/>
      <c r="AH21" s="809"/>
    </row>
    <row r="22" spans="1:36" s="476" customFormat="1" ht="39.75" customHeight="1" thickBot="1" x14ac:dyDescent="0.3">
      <c r="B22" s="935" t="s">
        <v>432</v>
      </c>
      <c r="C22" s="936" t="s">
        <v>433</v>
      </c>
      <c r="D22" s="935"/>
      <c r="E22" s="936"/>
      <c r="F22" s="935"/>
      <c r="G22" s="922">
        <f t="shared" si="0"/>
        <v>7.2</v>
      </c>
      <c r="H22" s="937">
        <v>216</v>
      </c>
      <c r="I22" s="938"/>
      <c r="J22" s="939">
        <f t="shared" si="1"/>
        <v>216</v>
      </c>
      <c r="K22" s="940"/>
      <c r="L22" s="938"/>
      <c r="M22" s="938"/>
      <c r="N22" s="938"/>
      <c r="O22" s="938"/>
      <c r="P22" s="938"/>
      <c r="Q22" s="938"/>
      <c r="R22" s="938"/>
      <c r="S22" s="938"/>
      <c r="T22" s="938"/>
      <c r="U22" s="939"/>
      <c r="V22" s="940">
        <f t="shared" si="4"/>
        <v>216</v>
      </c>
      <c r="W22" s="938">
        <f t="shared" si="5"/>
        <v>180</v>
      </c>
      <c r="X22" s="938"/>
      <c r="Y22" s="938"/>
      <c r="Z22" s="938">
        <v>180</v>
      </c>
      <c r="AA22" s="938">
        <v>36</v>
      </c>
      <c r="AB22" s="938"/>
      <c r="AC22" s="938"/>
      <c r="AD22" s="938"/>
      <c r="AE22" s="941" t="s">
        <v>62</v>
      </c>
      <c r="AF22" s="240"/>
      <c r="AG22" s="240"/>
      <c r="AH22" s="240"/>
    </row>
    <row r="23" spans="1:36" s="7" customFormat="1" ht="30.75" customHeight="1" thickBot="1" x14ac:dyDescent="0.3">
      <c r="B23" s="856" t="s">
        <v>364</v>
      </c>
      <c r="C23" s="210" t="s">
        <v>434</v>
      </c>
      <c r="D23" s="870"/>
      <c r="E23" s="870"/>
      <c r="F23" s="870"/>
      <c r="G23" s="922">
        <f t="shared" si="0"/>
        <v>7.2</v>
      </c>
      <c r="H23" s="832">
        <v>216</v>
      </c>
      <c r="I23" s="835"/>
      <c r="J23" s="834">
        <f t="shared" si="1"/>
        <v>216</v>
      </c>
      <c r="K23" s="835">
        <f t="shared" si="2"/>
        <v>216</v>
      </c>
      <c r="L23" s="836">
        <f t="shared" si="3"/>
        <v>94</v>
      </c>
      <c r="M23" s="942">
        <v>58</v>
      </c>
      <c r="N23" s="942"/>
      <c r="O23" s="942">
        <v>36</v>
      </c>
      <c r="P23" s="942">
        <v>122</v>
      </c>
      <c r="Q23" s="942"/>
      <c r="R23" s="942"/>
      <c r="S23" s="942"/>
      <c r="T23" s="942" t="s">
        <v>58</v>
      </c>
      <c r="U23" s="943"/>
      <c r="V23" s="835"/>
      <c r="W23" s="836"/>
      <c r="X23" s="836"/>
      <c r="Y23" s="836"/>
      <c r="Z23" s="836"/>
      <c r="AA23" s="836"/>
      <c r="AB23" s="836"/>
      <c r="AC23" s="836"/>
      <c r="AD23" s="836"/>
      <c r="AE23" s="834"/>
      <c r="AF23" s="12"/>
      <c r="AG23" s="14"/>
      <c r="AH23" s="923"/>
    </row>
    <row r="24" spans="1:36" s="7" customFormat="1" ht="30.75" customHeight="1" thickBot="1" x14ac:dyDescent="0.3">
      <c r="B24" s="856" t="s">
        <v>148</v>
      </c>
      <c r="C24" s="210" t="s">
        <v>435</v>
      </c>
      <c r="D24" s="944"/>
      <c r="E24" s="945"/>
      <c r="F24" s="946"/>
      <c r="G24" s="922">
        <f t="shared" si="0"/>
        <v>2.7</v>
      </c>
      <c r="H24" s="947">
        <v>162</v>
      </c>
      <c r="I24" s="833"/>
      <c r="J24" s="834">
        <f t="shared" si="1"/>
        <v>81</v>
      </c>
      <c r="K24" s="835">
        <f t="shared" si="2"/>
        <v>81</v>
      </c>
      <c r="L24" s="836">
        <f t="shared" si="3"/>
        <v>36</v>
      </c>
      <c r="M24" s="836">
        <v>18</v>
      </c>
      <c r="N24" s="836"/>
      <c r="O24" s="836">
        <v>18</v>
      </c>
      <c r="P24" s="836">
        <v>45</v>
      </c>
      <c r="Q24" s="836"/>
      <c r="R24" s="836"/>
      <c r="S24" s="836"/>
      <c r="T24" s="836"/>
      <c r="U24" s="948" t="s">
        <v>62</v>
      </c>
      <c r="V24" s="835"/>
      <c r="W24" s="836"/>
      <c r="X24" s="356"/>
      <c r="Y24" s="356"/>
      <c r="Z24" s="356"/>
      <c r="AA24" s="356"/>
      <c r="AB24" s="356"/>
      <c r="AC24" s="356"/>
      <c r="AD24" s="356"/>
      <c r="AE24" s="949"/>
      <c r="AF24" s="19"/>
      <c r="AG24" s="20"/>
      <c r="AH24" s="929"/>
    </row>
    <row r="25" spans="1:36" s="7" customFormat="1" ht="30.75" customHeight="1" thickBot="1" x14ac:dyDescent="0.3">
      <c r="B25" s="856" t="s">
        <v>229</v>
      </c>
      <c r="C25" s="210" t="s">
        <v>436</v>
      </c>
      <c r="D25" s="944"/>
      <c r="E25" s="945"/>
      <c r="F25" s="946"/>
      <c r="G25" s="922">
        <f t="shared" si="0"/>
        <v>3.6</v>
      </c>
      <c r="H25" s="950">
        <v>108</v>
      </c>
      <c r="I25" s="833"/>
      <c r="J25" s="834">
        <f t="shared" si="1"/>
        <v>108</v>
      </c>
      <c r="K25" s="835"/>
      <c r="L25" s="836"/>
      <c r="M25" s="836"/>
      <c r="N25" s="836"/>
      <c r="O25" s="836"/>
      <c r="P25" s="836"/>
      <c r="Q25" s="836"/>
      <c r="R25" s="836"/>
      <c r="S25" s="836"/>
      <c r="T25" s="836"/>
      <c r="U25" s="948"/>
      <c r="V25" s="835">
        <f t="shared" si="4"/>
        <v>108</v>
      </c>
      <c r="W25" s="836">
        <f t="shared" si="5"/>
        <v>40</v>
      </c>
      <c r="X25" s="356">
        <v>28</v>
      </c>
      <c r="Y25" s="356"/>
      <c r="Z25" s="356">
        <v>12</v>
      </c>
      <c r="AA25" s="356">
        <v>68</v>
      </c>
      <c r="AB25" s="356"/>
      <c r="AC25" s="356"/>
      <c r="AD25" s="356"/>
      <c r="AE25" s="949" t="s">
        <v>62</v>
      </c>
      <c r="AF25" s="19"/>
      <c r="AG25" s="20"/>
      <c r="AH25" s="929"/>
    </row>
    <row r="26" spans="1:36" s="7" customFormat="1" ht="30.75" customHeight="1" thickBot="1" x14ac:dyDescent="0.3">
      <c r="B26" s="951" t="s">
        <v>198</v>
      </c>
      <c r="C26" s="332" t="s">
        <v>414</v>
      </c>
      <c r="D26" s="952"/>
      <c r="E26" s="953"/>
      <c r="F26" s="954"/>
      <c r="G26" s="922">
        <f t="shared" si="0"/>
        <v>3.6</v>
      </c>
      <c r="H26" s="832">
        <v>135</v>
      </c>
      <c r="I26" s="835"/>
      <c r="J26" s="834">
        <f t="shared" si="1"/>
        <v>108</v>
      </c>
      <c r="K26" s="835">
        <f>L26+P26</f>
        <v>54</v>
      </c>
      <c r="L26" s="836">
        <f t="shared" si="3"/>
        <v>34</v>
      </c>
      <c r="M26" s="356">
        <v>24</v>
      </c>
      <c r="N26" s="356"/>
      <c r="O26" s="356">
        <v>10</v>
      </c>
      <c r="P26" s="356">
        <v>20</v>
      </c>
      <c r="Q26" s="356"/>
      <c r="R26" s="356"/>
      <c r="S26" s="356"/>
      <c r="T26" s="356"/>
      <c r="U26" s="955" t="s">
        <v>30</v>
      </c>
      <c r="V26" s="835">
        <f t="shared" si="4"/>
        <v>54</v>
      </c>
      <c r="W26" s="836">
        <f t="shared" si="5"/>
        <v>36</v>
      </c>
      <c r="X26" s="356">
        <v>20</v>
      </c>
      <c r="Y26" s="356"/>
      <c r="Z26" s="356">
        <v>16</v>
      </c>
      <c r="AA26" s="356">
        <v>18</v>
      </c>
      <c r="AB26" s="356"/>
      <c r="AC26" s="356"/>
      <c r="AD26" s="356"/>
      <c r="AE26" s="949" t="s">
        <v>30</v>
      </c>
      <c r="AF26" s="19"/>
      <c r="AG26" s="20"/>
      <c r="AH26" s="929"/>
    </row>
    <row r="27" spans="1:36" s="7" customFormat="1" ht="30.75" customHeight="1" thickBot="1" x14ac:dyDescent="0.3">
      <c r="B27" s="956" t="s">
        <v>437</v>
      </c>
      <c r="C27" s="957" t="s">
        <v>438</v>
      </c>
      <c r="D27" s="945"/>
      <c r="E27" s="945"/>
      <c r="F27" s="946"/>
      <c r="G27" s="922">
        <f t="shared" si="0"/>
        <v>4.5</v>
      </c>
      <c r="H27" s="958">
        <v>135</v>
      </c>
      <c r="I27" s="833"/>
      <c r="J27" s="959">
        <f t="shared" si="1"/>
        <v>135</v>
      </c>
      <c r="K27" s="960"/>
      <c r="L27" s="833"/>
      <c r="M27" s="836"/>
      <c r="N27" s="836"/>
      <c r="O27" s="836"/>
      <c r="P27" s="836"/>
      <c r="Q27" s="836"/>
      <c r="R27" s="836"/>
      <c r="S27" s="836"/>
      <c r="T27" s="959"/>
      <c r="U27" s="960"/>
      <c r="V27" s="960">
        <f t="shared" si="4"/>
        <v>135</v>
      </c>
      <c r="W27" s="833">
        <f t="shared" si="5"/>
        <v>48</v>
      </c>
      <c r="X27" s="836">
        <v>34</v>
      </c>
      <c r="Y27" s="836"/>
      <c r="Z27" s="836">
        <v>14</v>
      </c>
      <c r="AA27" s="836">
        <v>87</v>
      </c>
      <c r="AB27" s="836"/>
      <c r="AC27" s="836"/>
      <c r="AD27" s="836"/>
      <c r="AE27" s="949" t="s">
        <v>30</v>
      </c>
      <c r="AF27" s="19"/>
      <c r="AG27" s="20"/>
      <c r="AH27" s="929"/>
    </row>
    <row r="28" spans="1:36" s="97" customFormat="1" ht="15.75" thickBot="1" x14ac:dyDescent="0.3">
      <c r="B28" s="961"/>
      <c r="C28" s="962"/>
      <c r="D28" s="349"/>
      <c r="E28" s="349"/>
      <c r="F28" s="963"/>
      <c r="G28" s="964"/>
      <c r="H28" s="965"/>
      <c r="I28" s="348"/>
      <c r="J28" s="966"/>
      <c r="K28" s="967"/>
      <c r="L28" s="968"/>
      <c r="M28" s="349"/>
      <c r="N28" s="349"/>
      <c r="O28" s="349"/>
      <c r="P28" s="349"/>
      <c r="Q28" s="349"/>
      <c r="R28" s="349"/>
      <c r="S28" s="349"/>
      <c r="T28" s="963"/>
      <c r="U28" s="969"/>
      <c r="V28" s="967"/>
      <c r="W28" s="968"/>
      <c r="X28" s="349"/>
      <c r="Y28" s="349"/>
      <c r="Z28" s="349"/>
      <c r="AA28" s="349"/>
      <c r="AB28" s="349"/>
      <c r="AC28" s="458"/>
      <c r="AD28" s="458"/>
      <c r="AE28" s="949"/>
      <c r="AF28" s="111"/>
      <c r="AG28" s="109"/>
      <c r="AH28" s="970"/>
    </row>
    <row r="29" spans="1:36" s="4" customFormat="1" ht="18.75" customHeight="1" thickBot="1" x14ac:dyDescent="0.3">
      <c r="B29" s="971"/>
      <c r="C29" s="972" t="s">
        <v>95</v>
      </c>
      <c r="D29" s="973"/>
      <c r="E29" s="973"/>
      <c r="F29" s="974"/>
      <c r="G29" s="975">
        <f>SUM(G10:G28)</f>
        <v>74.5</v>
      </c>
      <c r="H29" s="976">
        <f t="shared" ref="H29:L29" si="6">SUM(H10:H28)</f>
        <v>2700</v>
      </c>
      <c r="I29" s="527">
        <f t="shared" si="6"/>
        <v>0</v>
      </c>
      <c r="J29" s="371">
        <f t="shared" si="6"/>
        <v>2235</v>
      </c>
      <c r="K29" s="371">
        <f t="shared" si="6"/>
        <v>1004</v>
      </c>
      <c r="L29" s="371">
        <f t="shared" si="6"/>
        <v>512</v>
      </c>
      <c r="M29" s="371">
        <f>SUM(M10:M28)</f>
        <v>248</v>
      </c>
      <c r="N29" s="371">
        <f t="shared" ref="N29:P29" si="7">SUM(N10:N28)</f>
        <v>0</v>
      </c>
      <c r="O29" s="371">
        <f t="shared" si="7"/>
        <v>264</v>
      </c>
      <c r="P29" s="371">
        <f t="shared" si="7"/>
        <v>492</v>
      </c>
      <c r="Q29" s="371"/>
      <c r="R29" s="371"/>
      <c r="S29" s="371"/>
      <c r="T29" s="371"/>
      <c r="U29" s="977"/>
      <c r="V29" s="371">
        <f t="shared" ref="V29:W29" si="8">SUM(V10:V28)</f>
        <v>1231</v>
      </c>
      <c r="W29" s="371">
        <f t="shared" si="8"/>
        <v>724</v>
      </c>
      <c r="X29" s="371">
        <f>SUM(X10:X28)</f>
        <v>272</v>
      </c>
      <c r="Y29" s="371">
        <f t="shared" ref="Y29:AA29" si="9">SUM(Y10:Y28)</f>
        <v>0</v>
      </c>
      <c r="Z29" s="371">
        <f t="shared" si="9"/>
        <v>452</v>
      </c>
      <c r="AA29" s="371">
        <f t="shared" si="9"/>
        <v>507</v>
      </c>
      <c r="AB29" s="371"/>
      <c r="AC29" s="371"/>
      <c r="AD29" s="371"/>
      <c r="AE29" s="372"/>
      <c r="AF29" s="897"/>
      <c r="AG29" s="978"/>
      <c r="AH29" s="196"/>
      <c r="AJ29" s="410"/>
    </row>
    <row r="30" spans="1:36" s="4" customFormat="1" ht="18.75" customHeight="1" x14ac:dyDescent="0.25">
      <c r="B30" s="979"/>
      <c r="C30" s="980" t="s">
        <v>96</v>
      </c>
      <c r="D30" s="981"/>
      <c r="E30" s="981"/>
      <c r="F30" s="982"/>
      <c r="G30" s="983"/>
      <c r="H30" s="983"/>
      <c r="I30" s="815"/>
      <c r="J30" s="385"/>
      <c r="K30" s="815"/>
      <c r="L30" s="384">
        <f>L29/16</f>
        <v>32</v>
      </c>
      <c r="M30" s="384"/>
      <c r="N30" s="384"/>
      <c r="O30" s="384"/>
      <c r="P30" s="384"/>
      <c r="Q30" s="384"/>
      <c r="R30" s="384"/>
      <c r="S30" s="384"/>
      <c r="T30" s="384"/>
      <c r="U30" s="385"/>
      <c r="V30" s="815"/>
      <c r="W30" s="984">
        <f>(W29-W22)/17</f>
        <v>32</v>
      </c>
      <c r="X30" s="384"/>
      <c r="Y30" s="384"/>
      <c r="Z30" s="384"/>
      <c r="AA30" s="384"/>
      <c r="AB30" s="384"/>
      <c r="AC30" s="384"/>
      <c r="AD30" s="384"/>
      <c r="AE30" s="385"/>
      <c r="AF30" s="131"/>
      <c r="AG30" s="132"/>
      <c r="AH30" s="196"/>
    </row>
    <row r="31" spans="1:36" s="4" customFormat="1" ht="18.75" customHeight="1" x14ac:dyDescent="0.25">
      <c r="B31" s="121"/>
      <c r="C31" s="122" t="s">
        <v>97</v>
      </c>
      <c r="D31" s="123"/>
      <c r="E31" s="123"/>
      <c r="F31" s="985"/>
      <c r="G31" s="510"/>
      <c r="H31" s="510"/>
      <c r="I31" s="127"/>
      <c r="J31" s="130"/>
      <c r="K31" s="127"/>
      <c r="L31" s="129"/>
      <c r="M31" s="129"/>
      <c r="N31" s="129"/>
      <c r="O31" s="129"/>
      <c r="P31" s="129"/>
      <c r="Q31" s="129"/>
      <c r="R31" s="129"/>
      <c r="S31" s="129"/>
      <c r="T31" s="129">
        <v>3</v>
      </c>
      <c r="U31" s="130"/>
      <c r="V31" s="127"/>
      <c r="W31" s="129"/>
      <c r="X31" s="129"/>
      <c r="Y31" s="129"/>
      <c r="Z31" s="129"/>
      <c r="AA31" s="129"/>
      <c r="AB31" s="129"/>
      <c r="AC31" s="129"/>
      <c r="AD31" s="129">
        <v>3</v>
      </c>
      <c r="AE31" s="130"/>
      <c r="AF31" s="131"/>
      <c r="AG31" s="133"/>
      <c r="AH31" s="196"/>
    </row>
    <row r="32" spans="1:36" s="4" customFormat="1" ht="18.75" customHeight="1" x14ac:dyDescent="0.25">
      <c r="B32" s="121"/>
      <c r="C32" s="122" t="s">
        <v>99</v>
      </c>
      <c r="D32" s="123"/>
      <c r="E32" s="123"/>
      <c r="F32" s="985"/>
      <c r="G32" s="510"/>
      <c r="H32" s="510"/>
      <c r="I32" s="127"/>
      <c r="J32" s="130"/>
      <c r="K32" s="127"/>
      <c r="L32" s="129"/>
      <c r="M32" s="129"/>
      <c r="N32" s="129"/>
      <c r="O32" s="129"/>
      <c r="P32" s="129"/>
      <c r="Q32" s="129"/>
      <c r="R32" s="129"/>
      <c r="S32" s="129"/>
      <c r="T32" s="129"/>
      <c r="U32" s="130" t="s">
        <v>439</v>
      </c>
      <c r="V32" s="127"/>
      <c r="W32" s="134"/>
      <c r="X32" s="129"/>
      <c r="Y32" s="129"/>
      <c r="Z32" s="129"/>
      <c r="AA32" s="129"/>
      <c r="AB32" s="129"/>
      <c r="AC32" s="129"/>
      <c r="AD32" s="129"/>
      <c r="AE32" s="130" t="s">
        <v>440</v>
      </c>
      <c r="AF32" s="131"/>
      <c r="AG32" s="133"/>
      <c r="AH32" s="196"/>
    </row>
    <row r="33" spans="2:34" s="4" customFormat="1" ht="32.25" customHeight="1" thickBot="1" x14ac:dyDescent="0.3">
      <c r="B33" s="986"/>
      <c r="C33" s="987" t="s">
        <v>102</v>
      </c>
      <c r="D33" s="988"/>
      <c r="E33" s="988"/>
      <c r="F33" s="989"/>
      <c r="G33" s="990"/>
      <c r="H33" s="990"/>
      <c r="I33" s="991"/>
      <c r="J33" s="992"/>
      <c r="K33" s="991"/>
      <c r="L33" s="993"/>
      <c r="M33" s="993"/>
      <c r="N33" s="993"/>
      <c r="O33" s="993"/>
      <c r="P33" s="993"/>
      <c r="Q33" s="993">
        <v>1</v>
      </c>
      <c r="R33" s="993"/>
      <c r="S33" s="993"/>
      <c r="T33" s="993"/>
      <c r="U33" s="992"/>
      <c r="V33" s="991"/>
      <c r="W33" s="993"/>
      <c r="X33" s="993"/>
      <c r="Y33" s="993"/>
      <c r="Z33" s="993"/>
      <c r="AA33" s="993"/>
      <c r="AB33" s="993"/>
      <c r="AC33" s="993"/>
      <c r="AD33" s="993"/>
      <c r="AE33" s="992"/>
      <c r="AF33" s="131"/>
      <c r="AG33" s="133"/>
      <c r="AH33" s="196"/>
    </row>
    <row r="34" spans="2:34" s="4" customFormat="1" ht="16.5" customHeight="1" thickBot="1" x14ac:dyDescent="0.3">
      <c r="B34" s="971"/>
      <c r="C34" s="994" t="s">
        <v>103</v>
      </c>
      <c r="D34" s="525"/>
      <c r="E34" s="525"/>
      <c r="F34" s="995"/>
      <c r="G34" s="976"/>
      <c r="H34" s="976">
        <f t="shared" ref="H34:AC34" si="10">H29</f>
        <v>2700</v>
      </c>
      <c r="I34" s="527">
        <f t="shared" si="10"/>
        <v>0</v>
      </c>
      <c r="J34" s="528">
        <f t="shared" si="10"/>
        <v>2235</v>
      </c>
      <c r="K34" s="530">
        <f t="shared" si="10"/>
        <v>1004</v>
      </c>
      <c r="L34" s="371">
        <f t="shared" si="10"/>
        <v>512</v>
      </c>
      <c r="M34" s="371">
        <f t="shared" si="10"/>
        <v>248</v>
      </c>
      <c r="N34" s="371">
        <f t="shared" si="10"/>
        <v>0</v>
      </c>
      <c r="O34" s="371">
        <f t="shared" si="10"/>
        <v>264</v>
      </c>
      <c r="P34" s="371">
        <f t="shared" si="10"/>
        <v>492</v>
      </c>
      <c r="Q34" s="371">
        <v>1</v>
      </c>
      <c r="R34" s="371">
        <f t="shared" si="10"/>
        <v>0</v>
      </c>
      <c r="S34" s="371">
        <f t="shared" si="10"/>
        <v>0</v>
      </c>
      <c r="T34" s="371">
        <v>3</v>
      </c>
      <c r="U34" s="977" t="s">
        <v>439</v>
      </c>
      <c r="V34" s="527">
        <f t="shared" si="10"/>
        <v>1231</v>
      </c>
      <c r="W34" s="371">
        <f t="shared" si="10"/>
        <v>724</v>
      </c>
      <c r="X34" s="371">
        <f t="shared" si="10"/>
        <v>272</v>
      </c>
      <c r="Y34" s="371">
        <f t="shared" si="10"/>
        <v>0</v>
      </c>
      <c r="Z34" s="371">
        <f t="shared" si="10"/>
        <v>452</v>
      </c>
      <c r="AA34" s="371">
        <f t="shared" si="10"/>
        <v>507</v>
      </c>
      <c r="AB34" s="371">
        <f t="shared" si="10"/>
        <v>0</v>
      </c>
      <c r="AC34" s="371">
        <f t="shared" si="10"/>
        <v>0</v>
      </c>
      <c r="AD34" s="371">
        <v>3</v>
      </c>
      <c r="AE34" s="372" t="s">
        <v>440</v>
      </c>
      <c r="AF34" s="131"/>
      <c r="AG34" s="133"/>
      <c r="AH34" s="196"/>
    </row>
    <row r="35" spans="2:34" s="4" customFormat="1" ht="24" hidden="1" customHeight="1" x14ac:dyDescent="0.25">
      <c r="B35" s="138"/>
      <c r="H35" s="145"/>
      <c r="J35" s="145"/>
      <c r="AH35" s="196"/>
    </row>
    <row r="36" spans="2:34" s="4" customFormat="1" ht="27" hidden="1" customHeight="1" x14ac:dyDescent="0.3">
      <c r="B36" s="1805" t="s">
        <v>104</v>
      </c>
      <c r="C36" s="1717"/>
      <c r="D36" s="1717"/>
      <c r="E36" s="1717"/>
      <c r="F36" s="1717"/>
      <c r="G36" s="1717"/>
      <c r="H36" s="1717"/>
      <c r="I36" s="1717"/>
      <c r="J36" s="1717"/>
      <c r="K36" s="1717"/>
      <c r="L36" s="1717"/>
      <c r="M36" s="1717"/>
      <c r="N36" s="1717"/>
      <c r="O36" s="1717"/>
      <c r="P36" s="1717"/>
      <c r="Q36" s="1717"/>
      <c r="R36" s="1717"/>
      <c r="S36" s="1717"/>
      <c r="T36" s="1717"/>
      <c r="U36" s="1717"/>
      <c r="V36" s="1717"/>
      <c r="W36" s="1717"/>
      <c r="X36" s="1717"/>
      <c r="Y36" s="1717"/>
      <c r="Z36" s="1717"/>
      <c r="AA36" s="1717"/>
      <c r="AB36" s="1717"/>
      <c r="AC36" s="1717"/>
      <c r="AD36" s="1717"/>
      <c r="AE36" s="1717"/>
      <c r="AF36" s="1717"/>
      <c r="AG36" s="1806"/>
      <c r="AH36" s="196"/>
    </row>
    <row r="37" spans="2:34" s="4" customFormat="1" ht="31.5" hidden="1" customHeight="1" x14ac:dyDescent="0.25">
      <c r="B37" s="1714" t="s">
        <v>2</v>
      </c>
      <c r="C37" s="1710" t="s">
        <v>3</v>
      </c>
      <c r="D37" s="146"/>
      <c r="E37" s="146"/>
      <c r="F37" s="146"/>
      <c r="G37" s="1709" t="s">
        <v>105</v>
      </c>
      <c r="H37" s="1710" t="s">
        <v>106</v>
      </c>
      <c r="I37" s="1710"/>
      <c r="J37" s="1710"/>
      <c r="K37" s="1719" t="s">
        <v>107</v>
      </c>
      <c r="L37" s="1720"/>
      <c r="M37" s="1720"/>
      <c r="N37" s="1720"/>
      <c r="O37" s="1720"/>
      <c r="P37" s="1720"/>
      <c r="Q37" s="1720"/>
      <c r="R37" s="1720"/>
      <c r="S37" s="1720"/>
      <c r="T37" s="1720"/>
      <c r="U37" s="1721"/>
      <c r="V37" s="1719" t="s">
        <v>108</v>
      </c>
      <c r="W37" s="1720"/>
      <c r="X37" s="1720"/>
      <c r="Y37" s="1720"/>
      <c r="Z37" s="1720"/>
      <c r="AA37" s="1720"/>
      <c r="AB37" s="1720"/>
      <c r="AC37" s="1720"/>
      <c r="AD37" s="1720"/>
      <c r="AE37" s="1721"/>
      <c r="AF37" s="147"/>
      <c r="AG37" s="1722" t="s">
        <v>109</v>
      </c>
      <c r="AH37" s="196"/>
    </row>
    <row r="38" spans="2:34" s="4" customFormat="1" ht="36" hidden="1" customHeight="1" x14ac:dyDescent="0.25">
      <c r="B38" s="1714"/>
      <c r="C38" s="1710"/>
      <c r="D38" s="146"/>
      <c r="E38" s="146"/>
      <c r="F38" s="146"/>
      <c r="G38" s="1709"/>
      <c r="H38" s="1709" t="s">
        <v>110</v>
      </c>
      <c r="I38" s="1709" t="s">
        <v>111</v>
      </c>
      <c r="J38" s="1709" t="s">
        <v>112</v>
      </c>
      <c r="K38" s="1714" t="s">
        <v>113</v>
      </c>
      <c r="L38" s="1710" t="s">
        <v>13</v>
      </c>
      <c r="M38" s="1710"/>
      <c r="N38" s="1710"/>
      <c r="O38" s="1710"/>
      <c r="P38" s="1709" t="s">
        <v>114</v>
      </c>
      <c r="Q38" s="1709" t="s">
        <v>115</v>
      </c>
      <c r="R38" s="148"/>
      <c r="S38" s="1709" t="s">
        <v>116</v>
      </c>
      <c r="T38" s="1707" t="s">
        <v>18</v>
      </c>
      <c r="U38" s="1708"/>
      <c r="V38" s="1714" t="s">
        <v>113</v>
      </c>
      <c r="W38" s="1710" t="s">
        <v>13</v>
      </c>
      <c r="X38" s="1710"/>
      <c r="Y38" s="1710"/>
      <c r="Z38" s="1710"/>
      <c r="AA38" s="1709" t="s">
        <v>114</v>
      </c>
      <c r="AB38" s="1709" t="s">
        <v>117</v>
      </c>
      <c r="AC38" s="1709" t="s">
        <v>116</v>
      </c>
      <c r="AD38" s="1707" t="s">
        <v>18</v>
      </c>
      <c r="AE38" s="1708"/>
      <c r="AF38" s="149"/>
      <c r="AG38" s="1722"/>
      <c r="AH38" s="196"/>
    </row>
    <row r="39" spans="2:34" s="4" customFormat="1" ht="15.75" hidden="1" customHeight="1" x14ac:dyDescent="0.25">
      <c r="B39" s="1714"/>
      <c r="C39" s="1710"/>
      <c r="D39" s="146"/>
      <c r="E39" s="146"/>
      <c r="F39" s="146"/>
      <c r="G39" s="1709"/>
      <c r="H39" s="1709"/>
      <c r="I39" s="1709"/>
      <c r="J39" s="1709"/>
      <c r="K39" s="1714"/>
      <c r="L39" s="1709" t="s">
        <v>113</v>
      </c>
      <c r="M39" s="1710" t="s">
        <v>19</v>
      </c>
      <c r="N39" s="1710"/>
      <c r="O39" s="1710"/>
      <c r="P39" s="1709"/>
      <c r="Q39" s="1709"/>
      <c r="R39" s="148"/>
      <c r="S39" s="1709"/>
      <c r="T39" s="1711" t="s">
        <v>118</v>
      </c>
      <c r="U39" s="1712" t="s">
        <v>119</v>
      </c>
      <c r="V39" s="1714"/>
      <c r="W39" s="1709" t="s">
        <v>113</v>
      </c>
      <c r="X39" s="1710" t="s">
        <v>120</v>
      </c>
      <c r="Y39" s="1710"/>
      <c r="Z39" s="1710"/>
      <c r="AA39" s="1709"/>
      <c r="AB39" s="1709"/>
      <c r="AC39" s="1709"/>
      <c r="AD39" s="1709" t="s">
        <v>118</v>
      </c>
      <c r="AE39" s="1713" t="s">
        <v>119</v>
      </c>
      <c r="AF39" s="150"/>
      <c r="AG39" s="1722"/>
      <c r="AH39" s="196"/>
    </row>
    <row r="40" spans="2:34" s="4" customFormat="1" ht="76.5" hidden="1" customHeight="1" x14ac:dyDescent="0.25">
      <c r="B40" s="1714"/>
      <c r="C40" s="1710"/>
      <c r="D40" s="146"/>
      <c r="E40" s="146"/>
      <c r="F40" s="146"/>
      <c r="G40" s="1709"/>
      <c r="H40" s="1709"/>
      <c r="I40" s="1709"/>
      <c r="J40" s="1709"/>
      <c r="K40" s="1714"/>
      <c r="L40" s="1709"/>
      <c r="M40" s="148" t="s">
        <v>121</v>
      </c>
      <c r="N40" s="148" t="s">
        <v>122</v>
      </c>
      <c r="O40" s="148" t="s">
        <v>123</v>
      </c>
      <c r="P40" s="1709"/>
      <c r="Q40" s="1709"/>
      <c r="R40" s="148"/>
      <c r="S40" s="1709"/>
      <c r="T40" s="1711"/>
      <c r="U40" s="1712"/>
      <c r="V40" s="1714"/>
      <c r="W40" s="1709"/>
      <c r="X40" s="148" t="s">
        <v>121</v>
      </c>
      <c r="Y40" s="148" t="s">
        <v>122</v>
      </c>
      <c r="Z40" s="148" t="s">
        <v>123</v>
      </c>
      <c r="AA40" s="1709"/>
      <c r="AB40" s="1709"/>
      <c r="AC40" s="1709"/>
      <c r="AD40" s="1709"/>
      <c r="AE40" s="1713"/>
      <c r="AF40" s="150"/>
      <c r="AG40" s="1722"/>
      <c r="AH40" s="196"/>
    </row>
    <row r="41" spans="2:34" s="4" customFormat="1" ht="12.75" hidden="1" customHeight="1" x14ac:dyDescent="0.25">
      <c r="B41" s="996"/>
      <c r="C41" s="152">
        <v>1</v>
      </c>
      <c r="D41" s="152"/>
      <c r="E41" s="152"/>
      <c r="F41" s="152"/>
      <c r="G41" s="153"/>
      <c r="H41" s="154"/>
      <c r="I41" s="154"/>
      <c r="J41" s="154"/>
      <c r="K41" s="155"/>
      <c r="L41" s="156"/>
      <c r="M41" s="156"/>
      <c r="N41" s="156"/>
      <c r="O41" s="154"/>
      <c r="P41" s="154"/>
      <c r="Q41" s="154"/>
      <c r="R41" s="154"/>
      <c r="S41" s="156"/>
      <c r="T41" s="156"/>
      <c r="U41" s="157"/>
      <c r="V41" s="155"/>
      <c r="W41" s="156"/>
      <c r="X41" s="154"/>
      <c r="Y41" s="156"/>
      <c r="Z41" s="156"/>
      <c r="AA41" s="158"/>
      <c r="AB41" s="159"/>
      <c r="AC41" s="156"/>
      <c r="AD41" s="154"/>
      <c r="AE41" s="160"/>
      <c r="AF41" s="161"/>
      <c r="AG41" s="162"/>
      <c r="AH41" s="196"/>
    </row>
    <row r="42" spans="2:34" s="4" customFormat="1" ht="15" hidden="1" customHeight="1" x14ac:dyDescent="0.25">
      <c r="B42" s="996"/>
      <c r="C42" s="163">
        <v>2</v>
      </c>
      <c r="D42" s="163"/>
      <c r="E42" s="163"/>
      <c r="F42" s="163"/>
      <c r="G42" s="163"/>
      <c r="H42" s="164"/>
      <c r="I42" s="164"/>
      <c r="J42" s="164"/>
      <c r="K42" s="165"/>
      <c r="L42" s="164"/>
      <c r="M42" s="164"/>
      <c r="N42" s="164"/>
      <c r="O42" s="164"/>
      <c r="P42" s="164"/>
      <c r="Q42" s="164"/>
      <c r="R42" s="164"/>
      <c r="S42" s="164"/>
      <c r="T42" s="164"/>
      <c r="U42" s="166"/>
      <c r="V42" s="165"/>
      <c r="W42" s="164"/>
      <c r="X42" s="164"/>
      <c r="Y42" s="164"/>
      <c r="Z42" s="164"/>
      <c r="AA42" s="164"/>
      <c r="AB42" s="164"/>
      <c r="AC42" s="164"/>
      <c r="AD42" s="164"/>
      <c r="AE42" s="166"/>
      <c r="AF42" s="167"/>
      <c r="AG42" s="162"/>
      <c r="AH42" s="196"/>
    </row>
    <row r="43" spans="2:34" s="4" customFormat="1" ht="15.75" hidden="1" x14ac:dyDescent="0.25">
      <c r="B43" s="996"/>
      <c r="C43" s="168" t="s">
        <v>95</v>
      </c>
      <c r="D43" s="168"/>
      <c r="E43" s="168"/>
      <c r="F43" s="168"/>
      <c r="G43" s="168"/>
      <c r="H43" s="164"/>
      <c r="I43" s="164"/>
      <c r="J43" s="164"/>
      <c r="K43" s="165"/>
      <c r="L43" s="164"/>
      <c r="M43" s="164"/>
      <c r="N43" s="164"/>
      <c r="O43" s="164"/>
      <c r="P43" s="164"/>
      <c r="Q43" s="164"/>
      <c r="R43" s="164"/>
      <c r="S43" s="164"/>
      <c r="T43" s="164"/>
      <c r="U43" s="166"/>
      <c r="V43" s="165"/>
      <c r="W43" s="164"/>
      <c r="X43" s="164"/>
      <c r="Y43" s="164"/>
      <c r="Z43" s="164"/>
      <c r="AA43" s="164"/>
      <c r="AB43" s="164"/>
      <c r="AC43" s="164"/>
      <c r="AD43" s="164"/>
      <c r="AE43" s="166"/>
      <c r="AF43" s="167"/>
      <c r="AG43" s="162"/>
      <c r="AH43" s="196"/>
    </row>
    <row r="44" spans="2:34" s="4" customFormat="1" ht="18" hidden="1" customHeight="1" x14ac:dyDescent="0.25">
      <c r="B44" s="996"/>
      <c r="C44" s="168" t="s">
        <v>96</v>
      </c>
      <c r="D44" s="168"/>
      <c r="E44" s="168"/>
      <c r="F44" s="168"/>
      <c r="G44" s="168"/>
      <c r="H44" s="164"/>
      <c r="I44" s="164"/>
      <c r="J44" s="164"/>
      <c r="K44" s="165"/>
      <c r="L44" s="164"/>
      <c r="M44" s="164"/>
      <c r="N44" s="164"/>
      <c r="O44" s="164"/>
      <c r="P44" s="164"/>
      <c r="Q44" s="164"/>
      <c r="R44" s="164"/>
      <c r="S44" s="164"/>
      <c r="T44" s="164"/>
      <c r="U44" s="166"/>
      <c r="V44" s="165"/>
      <c r="W44" s="164"/>
      <c r="X44" s="164"/>
      <c r="Y44" s="164"/>
      <c r="Z44" s="164"/>
      <c r="AA44" s="164"/>
      <c r="AB44" s="164"/>
      <c r="AC44" s="164"/>
      <c r="AD44" s="164"/>
      <c r="AE44" s="166"/>
      <c r="AF44" s="167"/>
      <c r="AG44" s="169"/>
      <c r="AH44" s="196"/>
    </row>
    <row r="45" spans="2:34" s="4" customFormat="1" ht="19.5" hidden="1" customHeight="1" x14ac:dyDescent="0.25">
      <c r="B45" s="996"/>
      <c r="C45" s="168" t="s">
        <v>97</v>
      </c>
      <c r="D45" s="168"/>
      <c r="E45" s="168"/>
      <c r="F45" s="168"/>
      <c r="G45" s="168"/>
      <c r="H45" s="164"/>
      <c r="I45" s="164"/>
      <c r="J45" s="164"/>
      <c r="K45" s="165"/>
      <c r="L45" s="164"/>
      <c r="M45" s="164"/>
      <c r="N45" s="164"/>
      <c r="O45" s="164"/>
      <c r="P45" s="164"/>
      <c r="Q45" s="164"/>
      <c r="R45" s="164"/>
      <c r="S45" s="164"/>
      <c r="T45" s="164"/>
      <c r="U45" s="166"/>
      <c r="V45" s="165"/>
      <c r="W45" s="164"/>
      <c r="X45" s="164"/>
      <c r="Y45" s="164"/>
      <c r="Z45" s="164"/>
      <c r="AA45" s="164"/>
      <c r="AB45" s="164"/>
      <c r="AC45" s="164"/>
      <c r="AD45" s="164"/>
      <c r="AE45" s="166"/>
      <c r="AF45" s="167"/>
      <c r="AG45" s="162"/>
      <c r="AH45" s="196"/>
    </row>
    <row r="46" spans="2:34" s="4" customFormat="1" ht="15.75" hidden="1" x14ac:dyDescent="0.25">
      <c r="B46" s="996"/>
      <c r="C46" s="168" t="s">
        <v>99</v>
      </c>
      <c r="D46" s="168"/>
      <c r="E46" s="168"/>
      <c r="F46" s="168"/>
      <c r="G46" s="168"/>
      <c r="H46" s="164"/>
      <c r="I46" s="164"/>
      <c r="J46" s="164"/>
      <c r="K46" s="165"/>
      <c r="L46" s="164"/>
      <c r="M46" s="164"/>
      <c r="N46" s="164"/>
      <c r="O46" s="164"/>
      <c r="P46" s="164"/>
      <c r="Q46" s="164"/>
      <c r="R46" s="164"/>
      <c r="S46" s="164"/>
      <c r="T46" s="164"/>
      <c r="U46" s="166"/>
      <c r="V46" s="165"/>
      <c r="W46" s="164"/>
      <c r="X46" s="164"/>
      <c r="Y46" s="164"/>
      <c r="Z46" s="164"/>
      <c r="AA46" s="164"/>
      <c r="AB46" s="164"/>
      <c r="AC46" s="164"/>
      <c r="AD46" s="164"/>
      <c r="AE46" s="166"/>
      <c r="AF46" s="167"/>
      <c r="AG46" s="162"/>
      <c r="AH46" s="196"/>
    </row>
    <row r="47" spans="2:34" s="4" customFormat="1" ht="32.25" hidden="1" thickBot="1" x14ac:dyDescent="0.3">
      <c r="B47" s="996"/>
      <c r="C47" s="170" t="s">
        <v>102</v>
      </c>
      <c r="D47" s="170"/>
      <c r="E47" s="170"/>
      <c r="F47" s="170"/>
      <c r="G47" s="168"/>
      <c r="H47" s="164"/>
      <c r="I47" s="164"/>
      <c r="J47" s="164"/>
      <c r="K47" s="171"/>
      <c r="L47" s="172"/>
      <c r="M47" s="172"/>
      <c r="N47" s="172"/>
      <c r="O47" s="172"/>
      <c r="P47" s="172"/>
      <c r="Q47" s="172"/>
      <c r="R47" s="172"/>
      <c r="S47" s="172"/>
      <c r="T47" s="172"/>
      <c r="U47" s="173"/>
      <c r="V47" s="171"/>
      <c r="W47" s="172"/>
      <c r="X47" s="172"/>
      <c r="Y47" s="172"/>
      <c r="Z47" s="172"/>
      <c r="AA47" s="172"/>
      <c r="AB47" s="172"/>
      <c r="AC47" s="172"/>
      <c r="AD47" s="172"/>
      <c r="AE47" s="173"/>
      <c r="AF47" s="174"/>
      <c r="AG47" s="162"/>
      <c r="AH47" s="196"/>
    </row>
    <row r="48" spans="2:34" s="4" customFormat="1" ht="15.75" hidden="1" x14ac:dyDescent="0.25">
      <c r="B48" s="996"/>
      <c r="C48" s="175" t="s">
        <v>103</v>
      </c>
      <c r="D48" s="175"/>
      <c r="E48" s="175"/>
      <c r="F48" s="175"/>
      <c r="G48" s="176"/>
      <c r="H48" s="164"/>
      <c r="I48" s="164"/>
      <c r="J48" s="164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51"/>
      <c r="AH48" s="196"/>
    </row>
    <row r="49" spans="2:34" s="4" customFormat="1" ht="16.5" hidden="1" customHeight="1" x14ac:dyDescent="0.25">
      <c r="B49" s="138"/>
      <c r="H49" s="145"/>
      <c r="J49" s="145"/>
      <c r="AH49" s="196"/>
    </row>
    <row r="50" spans="2:34" s="4" customFormat="1" ht="144.75" hidden="1" customHeight="1" x14ac:dyDescent="0.25">
      <c r="B50" s="138"/>
      <c r="H50" s="145"/>
      <c r="J50" s="145"/>
      <c r="AH50" s="196"/>
    </row>
    <row r="51" spans="2:34" s="4" customFormat="1" ht="21" hidden="1" customHeight="1" x14ac:dyDescent="0.3">
      <c r="B51" s="1805" t="s">
        <v>124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806"/>
      <c r="AH51" s="196"/>
    </row>
    <row r="52" spans="2:34" s="4" customFormat="1" ht="15.75" hidden="1" customHeight="1" x14ac:dyDescent="0.25">
      <c r="B52" s="1714" t="s">
        <v>2</v>
      </c>
      <c r="C52" s="1710" t="s">
        <v>3</v>
      </c>
      <c r="D52" s="146"/>
      <c r="E52" s="146"/>
      <c r="F52" s="146"/>
      <c r="G52" s="1709" t="s">
        <v>105</v>
      </c>
      <c r="H52" s="1710" t="s">
        <v>106</v>
      </c>
      <c r="I52" s="1710"/>
      <c r="J52" s="1710"/>
      <c r="K52" s="1719" t="s">
        <v>125</v>
      </c>
      <c r="L52" s="1720"/>
      <c r="M52" s="1720"/>
      <c r="N52" s="1720"/>
      <c r="O52" s="1720"/>
      <c r="P52" s="1720"/>
      <c r="Q52" s="1720"/>
      <c r="R52" s="1720"/>
      <c r="S52" s="1720"/>
      <c r="T52" s="1720"/>
      <c r="U52" s="1721"/>
      <c r="V52" s="1719" t="s">
        <v>126</v>
      </c>
      <c r="W52" s="1720"/>
      <c r="X52" s="1720"/>
      <c r="Y52" s="1720"/>
      <c r="Z52" s="1720"/>
      <c r="AA52" s="1720"/>
      <c r="AB52" s="1720"/>
      <c r="AC52" s="1720"/>
      <c r="AD52" s="1720"/>
      <c r="AE52" s="1721"/>
      <c r="AF52" s="147"/>
      <c r="AG52" s="1722" t="s">
        <v>109</v>
      </c>
      <c r="AH52" s="196"/>
    </row>
    <row r="53" spans="2:34" s="4" customFormat="1" ht="30.75" hidden="1" customHeight="1" x14ac:dyDescent="0.25">
      <c r="B53" s="1714"/>
      <c r="C53" s="1710"/>
      <c r="D53" s="146"/>
      <c r="E53" s="146"/>
      <c r="F53" s="146"/>
      <c r="G53" s="1709"/>
      <c r="H53" s="1709" t="s">
        <v>110</v>
      </c>
      <c r="I53" s="1709" t="s">
        <v>111</v>
      </c>
      <c r="J53" s="1709" t="s">
        <v>112</v>
      </c>
      <c r="K53" s="1714" t="s">
        <v>113</v>
      </c>
      <c r="L53" s="1710" t="s">
        <v>13</v>
      </c>
      <c r="M53" s="1710"/>
      <c r="N53" s="1710"/>
      <c r="O53" s="1710"/>
      <c r="P53" s="1709" t="s">
        <v>114</v>
      </c>
      <c r="Q53" s="1709" t="s">
        <v>115</v>
      </c>
      <c r="R53" s="148"/>
      <c r="S53" s="1709" t="s">
        <v>116</v>
      </c>
      <c r="T53" s="1707" t="s">
        <v>18</v>
      </c>
      <c r="U53" s="1708"/>
      <c r="V53" s="1714" t="s">
        <v>113</v>
      </c>
      <c r="W53" s="1710" t="s">
        <v>13</v>
      </c>
      <c r="X53" s="1710"/>
      <c r="Y53" s="1710"/>
      <c r="Z53" s="1710"/>
      <c r="AA53" s="1709" t="s">
        <v>114</v>
      </c>
      <c r="AB53" s="1709" t="s">
        <v>117</v>
      </c>
      <c r="AC53" s="1709" t="s">
        <v>116</v>
      </c>
      <c r="AD53" s="1707" t="s">
        <v>18</v>
      </c>
      <c r="AE53" s="1708"/>
      <c r="AF53" s="149"/>
      <c r="AG53" s="1722"/>
      <c r="AH53" s="196"/>
    </row>
    <row r="54" spans="2:34" s="4" customFormat="1" ht="13.5" hidden="1" customHeight="1" x14ac:dyDescent="0.25">
      <c r="B54" s="1714"/>
      <c r="C54" s="1710"/>
      <c r="D54" s="146"/>
      <c r="E54" s="146"/>
      <c r="F54" s="146"/>
      <c r="G54" s="1709"/>
      <c r="H54" s="1709"/>
      <c r="I54" s="1709"/>
      <c r="J54" s="1709"/>
      <c r="K54" s="1714"/>
      <c r="L54" s="1709" t="s">
        <v>113</v>
      </c>
      <c r="M54" s="1710" t="s">
        <v>19</v>
      </c>
      <c r="N54" s="1710"/>
      <c r="O54" s="1710"/>
      <c r="P54" s="1709"/>
      <c r="Q54" s="1709"/>
      <c r="R54" s="148"/>
      <c r="S54" s="1709"/>
      <c r="T54" s="1711" t="s">
        <v>118</v>
      </c>
      <c r="U54" s="1712" t="s">
        <v>119</v>
      </c>
      <c r="V54" s="1714"/>
      <c r="W54" s="1709" t="s">
        <v>113</v>
      </c>
      <c r="X54" s="1710" t="s">
        <v>120</v>
      </c>
      <c r="Y54" s="1710"/>
      <c r="Z54" s="1710"/>
      <c r="AA54" s="1709"/>
      <c r="AB54" s="1709"/>
      <c r="AC54" s="1709"/>
      <c r="AD54" s="1709" t="s">
        <v>118</v>
      </c>
      <c r="AE54" s="1713" t="s">
        <v>119</v>
      </c>
      <c r="AF54" s="150"/>
      <c r="AG54" s="1722"/>
      <c r="AH54" s="196"/>
    </row>
    <row r="55" spans="2:34" s="4" customFormat="1" ht="80.25" hidden="1" customHeight="1" x14ac:dyDescent="0.25">
      <c r="B55" s="1714"/>
      <c r="C55" s="1710"/>
      <c r="D55" s="146"/>
      <c r="E55" s="146"/>
      <c r="F55" s="146"/>
      <c r="G55" s="1709"/>
      <c r="H55" s="1709"/>
      <c r="I55" s="1709"/>
      <c r="J55" s="1709"/>
      <c r="K55" s="1714"/>
      <c r="L55" s="1709"/>
      <c r="M55" s="148" t="s">
        <v>121</v>
      </c>
      <c r="N55" s="148" t="s">
        <v>122</v>
      </c>
      <c r="O55" s="148" t="s">
        <v>123</v>
      </c>
      <c r="P55" s="1709"/>
      <c r="Q55" s="1709"/>
      <c r="R55" s="148"/>
      <c r="S55" s="1709"/>
      <c r="T55" s="1711"/>
      <c r="U55" s="1712"/>
      <c r="V55" s="1714"/>
      <c r="W55" s="1709"/>
      <c r="X55" s="148" t="s">
        <v>121</v>
      </c>
      <c r="Y55" s="148" t="s">
        <v>122</v>
      </c>
      <c r="Z55" s="148" t="s">
        <v>123</v>
      </c>
      <c r="AA55" s="1709"/>
      <c r="AB55" s="1709"/>
      <c r="AC55" s="1709"/>
      <c r="AD55" s="1709"/>
      <c r="AE55" s="1713"/>
      <c r="AF55" s="150"/>
      <c r="AG55" s="1722"/>
      <c r="AH55" s="196"/>
    </row>
    <row r="56" spans="2:34" s="4" customFormat="1" ht="13.5" hidden="1" customHeight="1" x14ac:dyDescent="0.25">
      <c r="B56" s="996"/>
      <c r="C56" s="152">
        <v>1</v>
      </c>
      <c r="D56" s="152"/>
      <c r="E56" s="152"/>
      <c r="F56" s="152"/>
      <c r="G56" s="153"/>
      <c r="H56" s="154"/>
      <c r="I56" s="154"/>
      <c r="J56" s="154"/>
      <c r="K56" s="155"/>
      <c r="L56" s="156"/>
      <c r="M56" s="156"/>
      <c r="N56" s="156"/>
      <c r="O56" s="154"/>
      <c r="P56" s="154"/>
      <c r="Q56" s="154"/>
      <c r="R56" s="154"/>
      <c r="S56" s="156"/>
      <c r="T56" s="156"/>
      <c r="U56" s="157"/>
      <c r="V56" s="155"/>
      <c r="W56" s="156"/>
      <c r="X56" s="154"/>
      <c r="Y56" s="156"/>
      <c r="Z56" s="156"/>
      <c r="AA56" s="158"/>
      <c r="AB56" s="159"/>
      <c r="AC56" s="156"/>
      <c r="AD56" s="154"/>
      <c r="AE56" s="160"/>
      <c r="AF56" s="161"/>
      <c r="AG56" s="162"/>
      <c r="AH56" s="196"/>
    </row>
    <row r="57" spans="2:34" s="4" customFormat="1" ht="13.5" hidden="1" customHeight="1" x14ac:dyDescent="0.25">
      <c r="B57" s="996"/>
      <c r="C57" s="163">
        <v>2</v>
      </c>
      <c r="D57" s="163"/>
      <c r="E57" s="163"/>
      <c r="F57" s="163"/>
      <c r="G57" s="163"/>
      <c r="H57" s="164"/>
      <c r="I57" s="164"/>
      <c r="J57" s="164"/>
      <c r="K57" s="165"/>
      <c r="L57" s="164"/>
      <c r="M57" s="164"/>
      <c r="N57" s="164"/>
      <c r="O57" s="164"/>
      <c r="P57" s="164"/>
      <c r="Q57" s="164"/>
      <c r="R57" s="164"/>
      <c r="S57" s="164"/>
      <c r="T57" s="164"/>
      <c r="U57" s="166"/>
      <c r="V57" s="165"/>
      <c r="W57" s="164"/>
      <c r="X57" s="164"/>
      <c r="Y57" s="164"/>
      <c r="Z57" s="164"/>
      <c r="AA57" s="164"/>
      <c r="AB57" s="164"/>
      <c r="AC57" s="164"/>
      <c r="AD57" s="164"/>
      <c r="AE57" s="166"/>
      <c r="AF57" s="167"/>
      <c r="AG57" s="162"/>
      <c r="AH57" s="196"/>
    </row>
    <row r="58" spans="2:34" s="4" customFormat="1" ht="13.5" hidden="1" customHeight="1" x14ac:dyDescent="0.25">
      <c r="B58" s="996"/>
      <c r="C58" s="168" t="s">
        <v>95</v>
      </c>
      <c r="D58" s="168"/>
      <c r="E58" s="168"/>
      <c r="F58" s="168"/>
      <c r="G58" s="168"/>
      <c r="H58" s="164"/>
      <c r="I58" s="164"/>
      <c r="J58" s="164"/>
      <c r="K58" s="165"/>
      <c r="L58" s="164"/>
      <c r="M58" s="164"/>
      <c r="N58" s="164"/>
      <c r="O58" s="164"/>
      <c r="P58" s="164"/>
      <c r="Q58" s="164"/>
      <c r="R58" s="164"/>
      <c r="S58" s="164"/>
      <c r="T58" s="164"/>
      <c r="U58" s="166"/>
      <c r="V58" s="165"/>
      <c r="W58" s="164"/>
      <c r="X58" s="164"/>
      <c r="Y58" s="164"/>
      <c r="Z58" s="164"/>
      <c r="AA58" s="164"/>
      <c r="AB58" s="164"/>
      <c r="AC58" s="164"/>
      <c r="AD58" s="164"/>
      <c r="AE58" s="166"/>
      <c r="AF58" s="167"/>
      <c r="AG58" s="162"/>
      <c r="AH58" s="196"/>
    </row>
    <row r="59" spans="2:34" s="4" customFormat="1" ht="13.5" hidden="1" customHeight="1" x14ac:dyDescent="0.25">
      <c r="B59" s="996"/>
      <c r="C59" s="168" t="s">
        <v>96</v>
      </c>
      <c r="D59" s="168"/>
      <c r="E59" s="168"/>
      <c r="F59" s="168"/>
      <c r="G59" s="168"/>
      <c r="H59" s="164"/>
      <c r="I59" s="164"/>
      <c r="J59" s="164"/>
      <c r="K59" s="165"/>
      <c r="L59" s="164"/>
      <c r="M59" s="164"/>
      <c r="N59" s="164"/>
      <c r="O59" s="164"/>
      <c r="P59" s="164"/>
      <c r="Q59" s="164"/>
      <c r="R59" s="164"/>
      <c r="S59" s="164"/>
      <c r="T59" s="164"/>
      <c r="U59" s="166"/>
      <c r="V59" s="165"/>
      <c r="W59" s="164"/>
      <c r="X59" s="164"/>
      <c r="Y59" s="164"/>
      <c r="Z59" s="164"/>
      <c r="AA59" s="164"/>
      <c r="AB59" s="164"/>
      <c r="AC59" s="164"/>
      <c r="AD59" s="164"/>
      <c r="AE59" s="166"/>
      <c r="AF59" s="167"/>
      <c r="AG59" s="169"/>
      <c r="AH59" s="196"/>
    </row>
    <row r="60" spans="2:34" s="4" customFormat="1" ht="13.5" hidden="1" customHeight="1" x14ac:dyDescent="0.25">
      <c r="B60" s="996"/>
      <c r="C60" s="168" t="s">
        <v>97</v>
      </c>
      <c r="D60" s="168"/>
      <c r="E60" s="168"/>
      <c r="F60" s="168"/>
      <c r="G60" s="168"/>
      <c r="H60" s="164"/>
      <c r="I60" s="164"/>
      <c r="J60" s="164"/>
      <c r="K60" s="165"/>
      <c r="L60" s="164"/>
      <c r="M60" s="164"/>
      <c r="N60" s="164"/>
      <c r="O60" s="164"/>
      <c r="P60" s="164"/>
      <c r="Q60" s="164"/>
      <c r="R60" s="164"/>
      <c r="S60" s="164"/>
      <c r="T60" s="164"/>
      <c r="U60" s="166"/>
      <c r="V60" s="165"/>
      <c r="W60" s="164"/>
      <c r="X60" s="164"/>
      <c r="Y60" s="164"/>
      <c r="Z60" s="164"/>
      <c r="AA60" s="164"/>
      <c r="AB60" s="164"/>
      <c r="AC60" s="164"/>
      <c r="AD60" s="164"/>
      <c r="AE60" s="166"/>
      <c r="AF60" s="167"/>
      <c r="AG60" s="162"/>
      <c r="AH60" s="196"/>
    </row>
    <row r="61" spans="2:34" s="4" customFormat="1" ht="13.5" hidden="1" customHeight="1" x14ac:dyDescent="0.25">
      <c r="B61" s="996"/>
      <c r="C61" s="168" t="s">
        <v>99</v>
      </c>
      <c r="D61" s="168"/>
      <c r="E61" s="168"/>
      <c r="F61" s="168"/>
      <c r="G61" s="168"/>
      <c r="H61" s="164"/>
      <c r="I61" s="164"/>
      <c r="J61" s="164"/>
      <c r="K61" s="165"/>
      <c r="L61" s="164"/>
      <c r="M61" s="164"/>
      <c r="N61" s="164"/>
      <c r="O61" s="164"/>
      <c r="P61" s="164"/>
      <c r="Q61" s="164"/>
      <c r="R61" s="164"/>
      <c r="S61" s="164"/>
      <c r="T61" s="164"/>
      <c r="U61" s="166"/>
      <c r="V61" s="165"/>
      <c r="W61" s="164"/>
      <c r="X61" s="164"/>
      <c r="Y61" s="164"/>
      <c r="Z61" s="164"/>
      <c r="AA61" s="164"/>
      <c r="AB61" s="164"/>
      <c r="AC61" s="164"/>
      <c r="AD61" s="164"/>
      <c r="AE61" s="166"/>
      <c r="AF61" s="167"/>
      <c r="AG61" s="162"/>
      <c r="AH61" s="196"/>
    </row>
    <row r="62" spans="2:34" s="4" customFormat="1" ht="13.5" hidden="1" customHeight="1" x14ac:dyDescent="0.25">
      <c r="B62" s="996"/>
      <c r="C62" s="170" t="s">
        <v>102</v>
      </c>
      <c r="D62" s="170"/>
      <c r="E62" s="170"/>
      <c r="F62" s="170"/>
      <c r="G62" s="168"/>
      <c r="H62" s="164"/>
      <c r="I62" s="164"/>
      <c r="J62" s="164"/>
      <c r="K62" s="165"/>
      <c r="L62" s="164"/>
      <c r="M62" s="164"/>
      <c r="N62" s="164"/>
      <c r="O62" s="164"/>
      <c r="P62" s="164"/>
      <c r="Q62" s="164"/>
      <c r="R62" s="164"/>
      <c r="S62" s="164"/>
      <c r="T62" s="164"/>
      <c r="U62" s="166"/>
      <c r="V62" s="165"/>
      <c r="W62" s="164"/>
      <c r="X62" s="164"/>
      <c r="Y62" s="164"/>
      <c r="Z62" s="164"/>
      <c r="AA62" s="164"/>
      <c r="AB62" s="164"/>
      <c r="AC62" s="164"/>
      <c r="AD62" s="164"/>
      <c r="AE62" s="166"/>
      <c r="AF62" s="167"/>
      <c r="AG62" s="162"/>
      <c r="AH62" s="196"/>
    </row>
    <row r="63" spans="2:34" s="4" customFormat="1" ht="13.5" hidden="1" customHeight="1" x14ac:dyDescent="0.25">
      <c r="B63" s="996"/>
      <c r="C63" s="175" t="s">
        <v>103</v>
      </c>
      <c r="D63" s="175"/>
      <c r="E63" s="175"/>
      <c r="F63" s="175"/>
      <c r="G63" s="176"/>
      <c r="H63" s="164"/>
      <c r="I63" s="164"/>
      <c r="J63" s="164"/>
      <c r="K63" s="171"/>
      <c r="L63" s="172"/>
      <c r="M63" s="172"/>
      <c r="N63" s="172"/>
      <c r="O63" s="172"/>
      <c r="P63" s="172"/>
      <c r="Q63" s="172"/>
      <c r="R63" s="172"/>
      <c r="S63" s="172"/>
      <c r="T63" s="172"/>
      <c r="U63" s="173"/>
      <c r="V63" s="171"/>
      <c r="W63" s="172"/>
      <c r="X63" s="172"/>
      <c r="Y63" s="172"/>
      <c r="Z63" s="172"/>
      <c r="AA63" s="172"/>
      <c r="AB63" s="172"/>
      <c r="AC63" s="172"/>
      <c r="AD63" s="172"/>
      <c r="AE63" s="173"/>
      <c r="AF63" s="174"/>
      <c r="AG63" s="162"/>
      <c r="AH63" s="196"/>
    </row>
    <row r="64" spans="2:34" s="4" customFormat="1" ht="13.5" hidden="1" customHeight="1" x14ac:dyDescent="0.25">
      <c r="B64" s="138"/>
      <c r="H64" s="145"/>
      <c r="J64" s="145"/>
      <c r="AH64" s="196"/>
    </row>
    <row r="65" spans="2:34" s="4" customFormat="1" ht="27.75" hidden="1" customHeight="1" x14ac:dyDescent="0.25">
      <c r="B65" s="138"/>
      <c r="H65" s="145"/>
      <c r="J65" s="145"/>
      <c r="AH65" s="196"/>
    </row>
    <row r="66" spans="2:34" s="4" customFormat="1" ht="24.75" hidden="1" customHeight="1" x14ac:dyDescent="0.3">
      <c r="B66" s="1805" t="s">
        <v>127</v>
      </c>
      <c r="C66" s="1717"/>
      <c r="D66" s="1717"/>
      <c r="E66" s="1717"/>
      <c r="F66" s="1717"/>
      <c r="G66" s="1717"/>
      <c r="H66" s="1717"/>
      <c r="I66" s="1717"/>
      <c r="J66" s="1717"/>
      <c r="K66" s="1717"/>
      <c r="L66" s="1717"/>
      <c r="M66" s="1717"/>
      <c r="N66" s="1717"/>
      <c r="O66" s="1717"/>
      <c r="P66" s="1717"/>
      <c r="Q66" s="1717"/>
      <c r="R66" s="1717"/>
      <c r="S66" s="1717"/>
      <c r="T66" s="1717"/>
      <c r="U66" s="1717"/>
      <c r="V66" s="1717"/>
      <c r="W66" s="1717"/>
      <c r="X66" s="1717"/>
      <c r="Y66" s="1717"/>
      <c r="Z66" s="1717"/>
      <c r="AA66" s="1717"/>
      <c r="AB66" s="1717"/>
      <c r="AC66" s="1717"/>
      <c r="AD66" s="1717"/>
      <c r="AE66" s="1717"/>
      <c r="AF66" s="1717"/>
      <c r="AG66" s="1806"/>
      <c r="AH66" s="196"/>
    </row>
    <row r="67" spans="2:34" s="4" customFormat="1" ht="13.5" hidden="1" customHeight="1" x14ac:dyDescent="0.25">
      <c r="B67" s="1714" t="s">
        <v>2</v>
      </c>
      <c r="C67" s="1710" t="s">
        <v>3</v>
      </c>
      <c r="D67" s="146"/>
      <c r="E67" s="146"/>
      <c r="F67" s="146"/>
      <c r="G67" s="1709" t="s">
        <v>105</v>
      </c>
      <c r="H67" s="1710" t="s">
        <v>106</v>
      </c>
      <c r="I67" s="1710"/>
      <c r="J67" s="1710"/>
      <c r="K67" s="1719" t="s">
        <v>128</v>
      </c>
      <c r="L67" s="1720"/>
      <c r="M67" s="1720"/>
      <c r="N67" s="1720"/>
      <c r="O67" s="1720"/>
      <c r="P67" s="1720"/>
      <c r="Q67" s="1720"/>
      <c r="R67" s="1720"/>
      <c r="S67" s="1720"/>
      <c r="T67" s="1720"/>
      <c r="U67" s="1721"/>
      <c r="V67" s="1719" t="s">
        <v>129</v>
      </c>
      <c r="W67" s="1720"/>
      <c r="X67" s="1720"/>
      <c r="Y67" s="1720"/>
      <c r="Z67" s="1720"/>
      <c r="AA67" s="1720"/>
      <c r="AB67" s="1720"/>
      <c r="AC67" s="1720"/>
      <c r="AD67" s="1720"/>
      <c r="AE67" s="1721"/>
      <c r="AF67" s="147"/>
      <c r="AG67" s="1722" t="s">
        <v>109</v>
      </c>
      <c r="AH67" s="196"/>
    </row>
    <row r="68" spans="2:34" s="4" customFormat="1" ht="33" hidden="1" customHeight="1" x14ac:dyDescent="0.25">
      <c r="B68" s="1714"/>
      <c r="C68" s="1710"/>
      <c r="D68" s="146"/>
      <c r="E68" s="146"/>
      <c r="F68" s="146"/>
      <c r="G68" s="1709"/>
      <c r="H68" s="1709" t="s">
        <v>110</v>
      </c>
      <c r="I68" s="1709" t="s">
        <v>111</v>
      </c>
      <c r="J68" s="1709" t="s">
        <v>112</v>
      </c>
      <c r="K68" s="1714" t="s">
        <v>113</v>
      </c>
      <c r="L68" s="1710" t="s">
        <v>13</v>
      </c>
      <c r="M68" s="1710"/>
      <c r="N68" s="1710"/>
      <c r="O68" s="1710"/>
      <c r="P68" s="1709" t="s">
        <v>114</v>
      </c>
      <c r="Q68" s="1709" t="s">
        <v>115</v>
      </c>
      <c r="R68" s="148"/>
      <c r="S68" s="1709" t="s">
        <v>116</v>
      </c>
      <c r="T68" s="1707" t="s">
        <v>18</v>
      </c>
      <c r="U68" s="1708"/>
      <c r="V68" s="1714" t="s">
        <v>113</v>
      </c>
      <c r="W68" s="1710" t="s">
        <v>13</v>
      </c>
      <c r="X68" s="1710"/>
      <c r="Y68" s="1710"/>
      <c r="Z68" s="1710"/>
      <c r="AA68" s="1709" t="s">
        <v>114</v>
      </c>
      <c r="AB68" s="1709" t="s">
        <v>117</v>
      </c>
      <c r="AC68" s="1709" t="s">
        <v>116</v>
      </c>
      <c r="AD68" s="1707" t="s">
        <v>18</v>
      </c>
      <c r="AE68" s="1708"/>
      <c r="AF68" s="149"/>
      <c r="AG68" s="1722"/>
      <c r="AH68" s="196"/>
    </row>
    <row r="69" spans="2:34" s="4" customFormat="1" ht="13.5" hidden="1" customHeight="1" x14ac:dyDescent="0.25">
      <c r="B69" s="1714"/>
      <c r="C69" s="1710"/>
      <c r="D69" s="146"/>
      <c r="E69" s="146"/>
      <c r="F69" s="146"/>
      <c r="G69" s="1709"/>
      <c r="H69" s="1709"/>
      <c r="I69" s="1709"/>
      <c r="J69" s="1709"/>
      <c r="K69" s="1714"/>
      <c r="L69" s="1709" t="s">
        <v>113</v>
      </c>
      <c r="M69" s="1710" t="s">
        <v>19</v>
      </c>
      <c r="N69" s="1710"/>
      <c r="O69" s="1710"/>
      <c r="P69" s="1709"/>
      <c r="Q69" s="1709"/>
      <c r="R69" s="148"/>
      <c r="S69" s="1709"/>
      <c r="T69" s="1711" t="s">
        <v>118</v>
      </c>
      <c r="U69" s="1712" t="s">
        <v>119</v>
      </c>
      <c r="V69" s="1714"/>
      <c r="W69" s="1709" t="s">
        <v>113</v>
      </c>
      <c r="X69" s="1710" t="s">
        <v>120</v>
      </c>
      <c r="Y69" s="1710"/>
      <c r="Z69" s="1710"/>
      <c r="AA69" s="1709"/>
      <c r="AB69" s="1709"/>
      <c r="AC69" s="1709"/>
      <c r="AD69" s="1709" t="s">
        <v>118</v>
      </c>
      <c r="AE69" s="1713" t="s">
        <v>119</v>
      </c>
      <c r="AF69" s="150"/>
      <c r="AG69" s="1722"/>
      <c r="AH69" s="196"/>
    </row>
    <row r="70" spans="2:34" s="4" customFormat="1" ht="80.25" hidden="1" customHeight="1" x14ac:dyDescent="0.25">
      <c r="B70" s="1714"/>
      <c r="C70" s="1710"/>
      <c r="D70" s="146"/>
      <c r="E70" s="146"/>
      <c r="F70" s="146"/>
      <c r="G70" s="1709"/>
      <c r="H70" s="1709"/>
      <c r="I70" s="1709"/>
      <c r="J70" s="1709"/>
      <c r="K70" s="1714"/>
      <c r="L70" s="1709"/>
      <c r="M70" s="148" t="s">
        <v>121</v>
      </c>
      <c r="N70" s="148" t="s">
        <v>122</v>
      </c>
      <c r="O70" s="148" t="s">
        <v>123</v>
      </c>
      <c r="P70" s="1709"/>
      <c r="Q70" s="1709"/>
      <c r="R70" s="148"/>
      <c r="S70" s="1709"/>
      <c r="T70" s="1711"/>
      <c r="U70" s="1712"/>
      <c r="V70" s="1714"/>
      <c r="W70" s="1709"/>
      <c r="X70" s="148" t="s">
        <v>121</v>
      </c>
      <c r="Y70" s="148" t="s">
        <v>122</v>
      </c>
      <c r="Z70" s="148" t="s">
        <v>123</v>
      </c>
      <c r="AA70" s="1709"/>
      <c r="AB70" s="1709"/>
      <c r="AC70" s="1709"/>
      <c r="AD70" s="1709"/>
      <c r="AE70" s="1713"/>
      <c r="AF70" s="150"/>
      <c r="AG70" s="1722"/>
      <c r="AH70" s="196"/>
    </row>
    <row r="71" spans="2:34" s="4" customFormat="1" ht="13.5" hidden="1" customHeight="1" x14ac:dyDescent="0.25">
      <c r="B71" s="996"/>
      <c r="C71" s="178">
        <v>1</v>
      </c>
      <c r="D71" s="178"/>
      <c r="E71" s="178"/>
      <c r="F71" s="178"/>
      <c r="G71" s="153"/>
      <c r="H71" s="154"/>
      <c r="I71" s="154"/>
      <c r="J71" s="154"/>
      <c r="K71" s="155"/>
      <c r="L71" s="156"/>
      <c r="M71" s="156"/>
      <c r="N71" s="156"/>
      <c r="O71" s="154"/>
      <c r="P71" s="154"/>
      <c r="Q71" s="154"/>
      <c r="R71" s="154"/>
      <c r="S71" s="156"/>
      <c r="T71" s="156"/>
      <c r="U71" s="157"/>
      <c r="V71" s="155"/>
      <c r="W71" s="156"/>
      <c r="X71" s="154"/>
      <c r="Y71" s="156"/>
      <c r="Z71" s="156"/>
      <c r="AA71" s="158"/>
      <c r="AB71" s="159"/>
      <c r="AC71" s="156"/>
      <c r="AD71" s="154"/>
      <c r="AE71" s="160"/>
      <c r="AF71" s="161"/>
      <c r="AG71" s="162"/>
      <c r="AH71" s="196"/>
    </row>
    <row r="72" spans="2:34" s="4" customFormat="1" ht="13.5" hidden="1" customHeight="1" x14ac:dyDescent="0.25">
      <c r="B72" s="996"/>
      <c r="C72" s="179">
        <v>2</v>
      </c>
      <c r="D72" s="179"/>
      <c r="E72" s="179"/>
      <c r="F72" s="179"/>
      <c r="G72" s="163"/>
      <c r="H72" s="164"/>
      <c r="I72" s="164"/>
      <c r="J72" s="164"/>
      <c r="K72" s="165"/>
      <c r="L72" s="164"/>
      <c r="M72" s="164"/>
      <c r="N72" s="164"/>
      <c r="O72" s="164"/>
      <c r="P72" s="164"/>
      <c r="Q72" s="164"/>
      <c r="R72" s="164"/>
      <c r="S72" s="164"/>
      <c r="T72" s="164"/>
      <c r="U72" s="166"/>
      <c r="V72" s="165"/>
      <c r="W72" s="164"/>
      <c r="X72" s="164"/>
      <c r="Y72" s="164"/>
      <c r="Z72" s="164"/>
      <c r="AA72" s="164"/>
      <c r="AB72" s="164"/>
      <c r="AC72" s="164"/>
      <c r="AD72" s="164"/>
      <c r="AE72" s="166"/>
      <c r="AF72" s="167"/>
      <c r="AG72" s="162"/>
      <c r="AH72" s="196"/>
    </row>
    <row r="73" spans="2:34" s="4" customFormat="1" ht="13.5" hidden="1" customHeight="1" x14ac:dyDescent="0.25">
      <c r="B73" s="996"/>
      <c r="C73" s="168" t="s">
        <v>95</v>
      </c>
      <c r="D73" s="168"/>
      <c r="E73" s="168"/>
      <c r="F73" s="168"/>
      <c r="G73" s="168"/>
      <c r="H73" s="164"/>
      <c r="I73" s="164"/>
      <c r="J73" s="164"/>
      <c r="K73" s="165"/>
      <c r="L73" s="164"/>
      <c r="M73" s="164"/>
      <c r="N73" s="164"/>
      <c r="O73" s="164"/>
      <c r="P73" s="164"/>
      <c r="Q73" s="164"/>
      <c r="R73" s="164"/>
      <c r="S73" s="164"/>
      <c r="T73" s="164"/>
      <c r="U73" s="166"/>
      <c r="V73" s="165"/>
      <c r="W73" s="164"/>
      <c r="X73" s="164"/>
      <c r="Y73" s="164"/>
      <c r="Z73" s="164"/>
      <c r="AA73" s="164"/>
      <c r="AB73" s="164"/>
      <c r="AC73" s="164"/>
      <c r="AD73" s="164"/>
      <c r="AE73" s="166"/>
      <c r="AF73" s="167"/>
      <c r="AG73" s="162"/>
      <c r="AH73" s="196"/>
    </row>
    <row r="74" spans="2:34" s="4" customFormat="1" ht="13.5" hidden="1" customHeight="1" x14ac:dyDescent="0.25">
      <c r="B74" s="996"/>
      <c r="C74" s="168" t="s">
        <v>96</v>
      </c>
      <c r="D74" s="168"/>
      <c r="E74" s="168"/>
      <c r="F74" s="168"/>
      <c r="G74" s="168"/>
      <c r="H74" s="164"/>
      <c r="I74" s="164"/>
      <c r="J74" s="164"/>
      <c r="K74" s="165"/>
      <c r="L74" s="164"/>
      <c r="M74" s="164"/>
      <c r="N74" s="164"/>
      <c r="O74" s="164"/>
      <c r="P74" s="164"/>
      <c r="Q74" s="164"/>
      <c r="R74" s="164"/>
      <c r="S74" s="164"/>
      <c r="T74" s="164"/>
      <c r="U74" s="166"/>
      <c r="V74" s="165"/>
      <c r="W74" s="164"/>
      <c r="X74" s="164"/>
      <c r="Y74" s="164"/>
      <c r="Z74" s="164"/>
      <c r="AA74" s="164"/>
      <c r="AB74" s="164"/>
      <c r="AC74" s="164"/>
      <c r="AD74" s="164"/>
      <c r="AE74" s="166"/>
      <c r="AF74" s="167"/>
      <c r="AG74" s="169"/>
      <c r="AH74" s="196"/>
    </row>
    <row r="75" spans="2:34" s="4" customFormat="1" ht="13.5" hidden="1" customHeight="1" x14ac:dyDescent="0.25">
      <c r="B75" s="996"/>
      <c r="C75" s="168" t="s">
        <v>97</v>
      </c>
      <c r="D75" s="168"/>
      <c r="E75" s="168"/>
      <c r="F75" s="168"/>
      <c r="G75" s="168"/>
      <c r="H75" s="164"/>
      <c r="I75" s="164"/>
      <c r="J75" s="164"/>
      <c r="K75" s="165"/>
      <c r="L75" s="164"/>
      <c r="M75" s="164"/>
      <c r="N75" s="164"/>
      <c r="O75" s="164"/>
      <c r="P75" s="164"/>
      <c r="Q75" s="164"/>
      <c r="R75" s="164"/>
      <c r="S75" s="164"/>
      <c r="T75" s="164"/>
      <c r="U75" s="166"/>
      <c r="V75" s="165"/>
      <c r="W75" s="164"/>
      <c r="X75" s="164"/>
      <c r="Y75" s="164"/>
      <c r="Z75" s="164"/>
      <c r="AA75" s="164"/>
      <c r="AB75" s="164"/>
      <c r="AC75" s="164"/>
      <c r="AD75" s="164"/>
      <c r="AE75" s="166"/>
      <c r="AF75" s="167"/>
      <c r="AG75" s="162"/>
      <c r="AH75" s="196"/>
    </row>
    <row r="76" spans="2:34" s="4" customFormat="1" ht="13.5" hidden="1" customHeight="1" x14ac:dyDescent="0.25">
      <c r="B76" s="996"/>
      <c r="C76" s="168" t="s">
        <v>99</v>
      </c>
      <c r="D76" s="168"/>
      <c r="E76" s="168"/>
      <c r="F76" s="168"/>
      <c r="G76" s="168"/>
      <c r="H76" s="164"/>
      <c r="I76" s="164"/>
      <c r="J76" s="164"/>
      <c r="K76" s="165"/>
      <c r="L76" s="164"/>
      <c r="M76" s="164"/>
      <c r="N76" s="164"/>
      <c r="O76" s="164"/>
      <c r="P76" s="164"/>
      <c r="Q76" s="164"/>
      <c r="R76" s="164"/>
      <c r="S76" s="164"/>
      <c r="T76" s="164"/>
      <c r="U76" s="166"/>
      <c r="V76" s="165"/>
      <c r="W76" s="164"/>
      <c r="X76" s="164"/>
      <c r="Y76" s="164"/>
      <c r="Z76" s="164"/>
      <c r="AA76" s="164"/>
      <c r="AB76" s="164"/>
      <c r="AC76" s="164"/>
      <c r="AD76" s="164"/>
      <c r="AE76" s="166"/>
      <c r="AF76" s="167"/>
      <c r="AG76" s="162"/>
      <c r="AH76" s="196"/>
    </row>
    <row r="77" spans="2:34" s="4" customFormat="1" ht="13.5" hidden="1" customHeight="1" x14ac:dyDescent="0.25">
      <c r="B77" s="996"/>
      <c r="C77" s="170" t="s">
        <v>102</v>
      </c>
      <c r="D77" s="170"/>
      <c r="E77" s="170"/>
      <c r="F77" s="170"/>
      <c r="G77" s="168"/>
      <c r="H77" s="164"/>
      <c r="I77" s="164"/>
      <c r="J77" s="164"/>
      <c r="K77" s="165"/>
      <c r="L77" s="164"/>
      <c r="M77" s="164"/>
      <c r="N77" s="164"/>
      <c r="O77" s="164"/>
      <c r="P77" s="164"/>
      <c r="Q77" s="164"/>
      <c r="R77" s="164"/>
      <c r="S77" s="164"/>
      <c r="T77" s="164"/>
      <c r="U77" s="166"/>
      <c r="V77" s="165"/>
      <c r="W77" s="164"/>
      <c r="X77" s="164"/>
      <c r="Y77" s="164"/>
      <c r="Z77" s="164"/>
      <c r="AA77" s="164"/>
      <c r="AB77" s="164"/>
      <c r="AC77" s="164"/>
      <c r="AD77" s="164"/>
      <c r="AE77" s="166"/>
      <c r="AF77" s="167"/>
      <c r="AG77" s="162"/>
      <c r="AH77" s="196"/>
    </row>
    <row r="78" spans="2:34" s="4" customFormat="1" ht="13.5" hidden="1" customHeight="1" x14ac:dyDescent="0.25">
      <c r="B78" s="997"/>
      <c r="C78" s="175" t="s">
        <v>103</v>
      </c>
      <c r="D78" s="175"/>
      <c r="E78" s="175"/>
      <c r="F78" s="175"/>
      <c r="G78" s="176"/>
      <c r="H78" s="164"/>
      <c r="I78" s="164"/>
      <c r="J78" s="164"/>
      <c r="K78" s="171"/>
      <c r="L78" s="172"/>
      <c r="M78" s="172"/>
      <c r="N78" s="172"/>
      <c r="O78" s="172"/>
      <c r="P78" s="172"/>
      <c r="Q78" s="172"/>
      <c r="R78" s="172"/>
      <c r="S78" s="172"/>
      <c r="T78" s="172"/>
      <c r="U78" s="173"/>
      <c r="V78" s="171"/>
      <c r="W78" s="172"/>
      <c r="X78" s="172"/>
      <c r="Y78" s="172"/>
      <c r="Z78" s="172"/>
      <c r="AA78" s="172"/>
      <c r="AB78" s="172"/>
      <c r="AC78" s="172"/>
      <c r="AD78" s="172"/>
      <c r="AE78" s="173"/>
      <c r="AF78" s="174"/>
      <c r="AG78" s="162"/>
      <c r="AH78" s="196"/>
    </row>
    <row r="79" spans="2:34" s="4" customFormat="1" ht="13.5" customHeight="1" x14ac:dyDescent="0.25">
      <c r="H79" s="145"/>
      <c r="J79" s="145"/>
      <c r="AH79" s="196"/>
    </row>
    <row r="80" spans="2:34" s="4" customFormat="1" ht="11.25" customHeight="1" x14ac:dyDescent="0.25">
      <c r="H80" s="145"/>
      <c r="J80" s="145"/>
      <c r="AH80" s="196"/>
    </row>
    <row r="81" spans="2:57" s="4" customFormat="1" ht="21.75" customHeight="1" x14ac:dyDescent="0.3">
      <c r="C81" s="180" t="s">
        <v>130</v>
      </c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 t="s">
        <v>131</v>
      </c>
      <c r="Q81" s="180"/>
      <c r="R81" s="180"/>
      <c r="S81" s="180"/>
      <c r="T81" s="180"/>
      <c r="U81" s="180"/>
      <c r="V81" s="180"/>
      <c r="W81" s="181"/>
      <c r="X81" s="181"/>
      <c r="Y81" s="182"/>
      <c r="Z81" s="183"/>
      <c r="AA81" s="183"/>
      <c r="AB81" s="183"/>
      <c r="AC81" s="183"/>
      <c r="AD81" s="184"/>
      <c r="AE81" s="184"/>
      <c r="AF81" s="182"/>
      <c r="AG81" s="185"/>
      <c r="AH81" s="201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</row>
    <row r="82" spans="2:57" s="4" customFormat="1" ht="15.75" customHeight="1" x14ac:dyDescent="0.25">
      <c r="C82" s="1706"/>
      <c r="D82" s="1706"/>
      <c r="E82" s="1706"/>
      <c r="F82" s="1706"/>
      <c r="G82" s="1706"/>
      <c r="H82" s="1706"/>
      <c r="I82" s="1706"/>
      <c r="J82" s="1706"/>
      <c r="K82" s="1706"/>
      <c r="L82" s="1706"/>
      <c r="M82" s="1706"/>
      <c r="N82" s="1706"/>
      <c r="O82" s="1706"/>
      <c r="W82" s="4" t="s">
        <v>132</v>
      </c>
      <c r="X82" s="187"/>
      <c r="Y82" s="188" t="s">
        <v>133</v>
      </c>
      <c r="Z82" s="186"/>
      <c r="AA82" s="186"/>
      <c r="AB82" s="186"/>
      <c r="AC82" s="189"/>
      <c r="AD82" s="190"/>
      <c r="AE82" s="190"/>
      <c r="AF82" s="190"/>
      <c r="AG82" s="190"/>
      <c r="AH82" s="796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</row>
    <row r="83" spans="2:57" s="4" customFormat="1" ht="21.75" customHeight="1" x14ac:dyDescent="0.3"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80"/>
      <c r="Q83" s="180"/>
      <c r="R83" s="180"/>
      <c r="S83" s="180"/>
      <c r="T83" s="180"/>
      <c r="U83" s="180"/>
      <c r="V83" s="180"/>
      <c r="W83" s="180"/>
      <c r="X83" s="180"/>
      <c r="Y83" s="182"/>
      <c r="Z83" s="182"/>
      <c r="AA83" s="182"/>
      <c r="AB83" s="182"/>
      <c r="AC83" s="192"/>
      <c r="AD83" s="193"/>
      <c r="AE83" s="193"/>
      <c r="AF83" s="193"/>
      <c r="AG83" s="193"/>
      <c r="AH83" s="796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</row>
    <row r="84" spans="2:57" s="4" customFormat="1" ht="23.25" customHeight="1" x14ac:dyDescent="0.3"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80" t="s">
        <v>134</v>
      </c>
      <c r="Q84" s="180"/>
      <c r="R84" s="180"/>
      <c r="S84" s="180"/>
      <c r="T84" s="180"/>
      <c r="U84" s="180"/>
      <c r="V84" s="180"/>
      <c r="W84" s="181"/>
      <c r="X84" s="181"/>
      <c r="Y84" s="182"/>
      <c r="Z84" s="183"/>
      <c r="AA84" s="183"/>
      <c r="AB84" s="183"/>
      <c r="AC84" s="183"/>
      <c r="AD84" s="193"/>
      <c r="AE84" s="193"/>
      <c r="AF84" s="193"/>
      <c r="AG84" s="193"/>
      <c r="AH84" s="796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</row>
    <row r="85" spans="2:57" s="4" customFormat="1" ht="18.75" customHeight="1" x14ac:dyDescent="0.25"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W85" s="4" t="s">
        <v>132</v>
      </c>
      <c r="X85" s="187"/>
      <c r="Y85" s="188" t="s">
        <v>133</v>
      </c>
      <c r="Z85" s="186"/>
      <c r="AA85" s="186"/>
      <c r="AB85" s="186"/>
      <c r="AC85" s="189"/>
      <c r="AD85" s="193"/>
      <c r="AE85" s="193"/>
      <c r="AF85" s="193"/>
      <c r="AG85" s="193"/>
      <c r="AH85" s="796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</row>
    <row r="86" spans="2:57" s="4" customFormat="1" ht="18" customHeight="1" x14ac:dyDescent="0.25">
      <c r="B86" s="4" t="s">
        <v>302</v>
      </c>
      <c r="C86" s="4" t="s">
        <v>441</v>
      </c>
      <c r="H86" s="145"/>
      <c r="J86" s="145"/>
      <c r="AH86" s="796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</row>
    <row r="87" spans="2:57" s="4" customFormat="1" ht="16.5" customHeight="1" x14ac:dyDescent="0.3">
      <c r="H87" s="145"/>
      <c r="J87" s="145"/>
      <c r="AH87" s="918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</row>
    <row r="88" spans="2:57" s="4" customFormat="1" ht="27" customHeight="1" x14ac:dyDescent="0.25">
      <c r="B88" s="4" t="s">
        <v>442</v>
      </c>
      <c r="C88" s="4" t="s">
        <v>443</v>
      </c>
      <c r="H88" s="145"/>
      <c r="J88" s="145"/>
      <c r="AH88" s="798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</row>
    <row r="89" spans="2:57" s="4" customFormat="1" ht="25.5" customHeight="1" x14ac:dyDescent="0.25">
      <c r="H89" s="145"/>
      <c r="J89" s="145"/>
      <c r="AH89" s="196"/>
    </row>
    <row r="90" spans="2:57" s="4" customFormat="1" ht="13.5" customHeight="1" x14ac:dyDescent="0.25">
      <c r="H90" s="145"/>
      <c r="J90" s="145"/>
      <c r="AH90" s="196"/>
    </row>
    <row r="91" spans="2:57" s="4" customFormat="1" ht="28.5" customHeight="1" x14ac:dyDescent="0.25">
      <c r="H91" s="145"/>
      <c r="J91" s="145"/>
      <c r="AH91" s="196"/>
    </row>
    <row r="92" spans="2:57" s="4" customFormat="1" ht="13.5" customHeight="1" x14ac:dyDescent="0.25">
      <c r="H92" s="145"/>
      <c r="J92" s="145"/>
      <c r="AH92" s="196"/>
    </row>
    <row r="93" spans="2:57" s="4" customFormat="1" ht="13.5" customHeight="1" x14ac:dyDescent="0.25">
      <c r="H93" s="145"/>
      <c r="J93" s="145"/>
      <c r="AH93" s="196"/>
    </row>
    <row r="94" spans="2:57" s="4" customFormat="1" ht="13.5" customHeight="1" x14ac:dyDescent="0.25">
      <c r="H94" s="145"/>
      <c r="J94" s="145"/>
      <c r="AH94" s="196"/>
    </row>
    <row r="95" spans="2:57" s="4" customFormat="1" ht="13.5" customHeight="1" x14ac:dyDescent="0.25">
      <c r="H95" s="145"/>
      <c r="J95" s="145"/>
      <c r="AH95" s="196"/>
    </row>
    <row r="96" spans="2:57" s="4" customFormat="1" ht="13.5" customHeight="1" x14ac:dyDescent="0.25">
      <c r="H96" s="145"/>
      <c r="J96" s="145"/>
      <c r="AH96" s="196"/>
    </row>
    <row r="97" spans="2:34" s="4" customFormat="1" ht="13.5" customHeight="1" x14ac:dyDescent="0.25">
      <c r="H97" s="145"/>
      <c r="J97" s="145"/>
      <c r="AH97" s="196"/>
    </row>
    <row r="98" spans="2:34" s="4" customFormat="1" ht="13.5" customHeight="1" x14ac:dyDescent="0.25">
      <c r="H98" s="145"/>
      <c r="J98" s="145"/>
      <c r="AH98" s="196"/>
    </row>
    <row r="99" spans="2:34" s="4" customFormat="1" ht="13.5" customHeight="1" x14ac:dyDescent="0.25">
      <c r="B99" s="138"/>
      <c r="H99" s="145"/>
      <c r="J99" s="145"/>
      <c r="AH99" s="196"/>
    </row>
    <row r="100" spans="2:34" s="4" customFormat="1" ht="13.5" customHeight="1" x14ac:dyDescent="0.25">
      <c r="B100" s="138"/>
      <c r="H100" s="145"/>
      <c r="J100" s="145"/>
      <c r="AH100" s="196"/>
    </row>
    <row r="101" spans="2:34" s="4" customFormat="1" ht="13.5" customHeight="1" x14ac:dyDescent="0.25">
      <c r="B101" s="138"/>
      <c r="H101" s="145"/>
      <c r="J101" s="145"/>
      <c r="AH101" s="196"/>
    </row>
    <row r="102" spans="2:34" s="4" customFormat="1" ht="13.5" customHeight="1" x14ac:dyDescent="0.25">
      <c r="B102" s="138"/>
      <c r="H102" s="145"/>
      <c r="J102" s="145"/>
      <c r="AH102" s="196"/>
    </row>
    <row r="103" spans="2:34" s="4" customFormat="1" ht="13.5" customHeight="1" x14ac:dyDescent="0.25">
      <c r="B103" s="138"/>
      <c r="H103" s="145"/>
      <c r="J103" s="145"/>
      <c r="AH103" s="196"/>
    </row>
    <row r="104" spans="2:34" s="4" customFormat="1" x14ac:dyDescent="0.25">
      <c r="B104" s="138"/>
      <c r="H104" s="145"/>
      <c r="J104" s="145"/>
      <c r="AH104" s="196"/>
    </row>
    <row r="105" spans="2:34" s="4" customFormat="1" x14ac:dyDescent="0.25">
      <c r="B105" s="138"/>
      <c r="H105" s="145"/>
      <c r="J105" s="145"/>
      <c r="AH105" s="196"/>
    </row>
    <row r="106" spans="2:34" s="4" customFormat="1" x14ac:dyDescent="0.25">
      <c r="B106" s="138"/>
      <c r="H106" s="145"/>
      <c r="J106" s="145"/>
      <c r="AH106" s="196"/>
    </row>
    <row r="107" spans="2:34" s="4" customFormat="1" x14ac:dyDescent="0.25">
      <c r="B107" s="138"/>
      <c r="H107" s="145"/>
      <c r="J107" s="145"/>
      <c r="AH107" s="196"/>
    </row>
    <row r="108" spans="2:34" s="4" customFormat="1" x14ac:dyDescent="0.25">
      <c r="B108" s="138"/>
      <c r="H108" s="145"/>
      <c r="J108" s="145"/>
      <c r="AH108" s="196"/>
    </row>
    <row r="109" spans="2:34" s="4" customFormat="1" x14ac:dyDescent="0.25">
      <c r="B109" s="138"/>
      <c r="H109" s="145"/>
      <c r="J109" s="145"/>
      <c r="AH109" s="196"/>
    </row>
    <row r="110" spans="2:34" s="4" customFormat="1" x14ac:dyDescent="0.25">
      <c r="B110" s="138"/>
      <c r="H110" s="145"/>
      <c r="J110" s="145"/>
      <c r="AH110" s="196"/>
    </row>
    <row r="111" spans="2:34" s="4" customFormat="1" x14ac:dyDescent="0.25">
      <c r="B111" s="138"/>
      <c r="H111" s="145"/>
      <c r="J111" s="145"/>
      <c r="AH111" s="196"/>
    </row>
    <row r="112" spans="2:34" s="4" customFormat="1" x14ac:dyDescent="0.25">
      <c r="B112" s="138"/>
      <c r="H112" s="145"/>
      <c r="J112" s="145"/>
      <c r="AH112" s="196"/>
    </row>
    <row r="113" spans="2:34" s="4" customFormat="1" ht="81" customHeight="1" x14ac:dyDescent="0.25">
      <c r="B113" s="138"/>
      <c r="H113" s="145"/>
      <c r="J113" s="145"/>
      <c r="AH113" s="196"/>
    </row>
    <row r="114" spans="2:34" s="4" customFormat="1" x14ac:dyDescent="0.25">
      <c r="B114" s="138"/>
      <c r="H114" s="145"/>
      <c r="J114" s="145"/>
      <c r="AH114" s="196"/>
    </row>
    <row r="115" spans="2:34" s="4" customFormat="1" x14ac:dyDescent="0.25">
      <c r="B115" s="138"/>
      <c r="H115" s="145"/>
      <c r="J115" s="145"/>
      <c r="AH115" s="196"/>
    </row>
    <row r="116" spans="2:34" s="4" customFormat="1" x14ac:dyDescent="0.25">
      <c r="B116" s="138"/>
      <c r="H116" s="145"/>
      <c r="J116" s="145"/>
      <c r="AH116" s="196"/>
    </row>
    <row r="117" spans="2:34" s="4" customFormat="1" x14ac:dyDescent="0.25">
      <c r="B117" s="138"/>
      <c r="H117" s="145"/>
      <c r="J117" s="145"/>
      <c r="AH117" s="196"/>
    </row>
    <row r="118" spans="2:34" s="4" customFormat="1" x14ac:dyDescent="0.25">
      <c r="B118" s="138"/>
      <c r="H118" s="145"/>
      <c r="J118" s="145"/>
      <c r="AH118" s="196"/>
    </row>
    <row r="119" spans="2:34" s="4" customFormat="1" ht="36.75" customHeight="1" x14ac:dyDescent="0.25">
      <c r="B119" s="138"/>
      <c r="H119" s="145"/>
      <c r="J119" s="145"/>
      <c r="AH119" s="196"/>
    </row>
    <row r="120" spans="2:34" s="4" customFormat="1" x14ac:dyDescent="0.25">
      <c r="B120" s="138"/>
      <c r="H120" s="145"/>
      <c r="J120" s="145"/>
      <c r="AH120" s="196"/>
    </row>
    <row r="121" spans="2:34" s="4" customFormat="1" ht="14.25" customHeight="1" x14ac:dyDescent="0.25">
      <c r="B121" s="138"/>
      <c r="H121" s="145"/>
      <c r="J121" s="145"/>
      <c r="AH121" s="196"/>
    </row>
    <row r="122" spans="2:34" s="4" customFormat="1" x14ac:dyDescent="0.25">
      <c r="B122" s="138"/>
      <c r="H122" s="145"/>
      <c r="J122" s="145"/>
      <c r="AH122" s="196"/>
    </row>
    <row r="123" spans="2:34" s="4" customFormat="1" x14ac:dyDescent="0.25">
      <c r="B123" s="138"/>
      <c r="H123" s="145"/>
      <c r="J123" s="145"/>
      <c r="AH123" s="196"/>
    </row>
    <row r="124" spans="2:34" s="4" customFormat="1" x14ac:dyDescent="0.25">
      <c r="B124" s="138"/>
      <c r="H124" s="145"/>
      <c r="J124" s="145"/>
      <c r="AH124" s="196"/>
    </row>
    <row r="125" spans="2:34" s="4" customFormat="1" x14ac:dyDescent="0.25">
      <c r="B125" s="138"/>
      <c r="H125" s="145"/>
      <c r="J125" s="145"/>
      <c r="AH125" s="196"/>
    </row>
    <row r="126" spans="2:34" s="4" customFormat="1" x14ac:dyDescent="0.25">
      <c r="B126" s="138"/>
      <c r="H126" s="145"/>
      <c r="J126" s="145"/>
      <c r="AH126" s="196"/>
    </row>
    <row r="127" spans="2:34" s="4" customFormat="1" x14ac:dyDescent="0.25">
      <c r="B127" s="138"/>
      <c r="H127" s="145"/>
      <c r="J127" s="145"/>
      <c r="AH127" s="196"/>
    </row>
    <row r="128" spans="2:34" s="4" customFormat="1" x14ac:dyDescent="0.25">
      <c r="B128" s="138"/>
      <c r="H128" s="145"/>
      <c r="J128" s="145"/>
      <c r="AH128" s="196"/>
    </row>
    <row r="129" spans="2:34" s="4" customFormat="1" x14ac:dyDescent="0.25">
      <c r="B129" s="138"/>
      <c r="H129" s="145"/>
      <c r="J129" s="145"/>
      <c r="AH129" s="196"/>
    </row>
    <row r="130" spans="2:34" s="4" customFormat="1" x14ac:dyDescent="0.25">
      <c r="B130" s="138"/>
      <c r="H130" s="145"/>
      <c r="J130" s="145"/>
      <c r="AH130" s="196"/>
    </row>
    <row r="131" spans="2:34" s="4" customFormat="1" x14ac:dyDescent="0.25">
      <c r="B131" s="138"/>
      <c r="H131" s="145"/>
      <c r="J131" s="145"/>
      <c r="AH131" s="196"/>
    </row>
    <row r="132" spans="2:34" s="4" customFormat="1" x14ac:dyDescent="0.25">
      <c r="B132" s="138"/>
      <c r="H132" s="145"/>
      <c r="J132" s="145"/>
      <c r="AH132" s="196"/>
    </row>
    <row r="133" spans="2:34" s="4" customFormat="1" x14ac:dyDescent="0.25">
      <c r="B133" s="138"/>
      <c r="H133" s="145"/>
      <c r="J133" s="145"/>
      <c r="AH133" s="196"/>
    </row>
    <row r="134" spans="2:34" s="4" customFormat="1" x14ac:dyDescent="0.25">
      <c r="B134" s="138"/>
      <c r="H134" s="145"/>
      <c r="J134" s="145"/>
      <c r="AH134" s="196"/>
    </row>
    <row r="135" spans="2:34" s="4" customFormat="1" x14ac:dyDescent="0.25">
      <c r="B135" s="138"/>
      <c r="H135" s="145"/>
      <c r="J135" s="145"/>
      <c r="AH135" s="196"/>
    </row>
    <row r="136" spans="2:34" s="4" customFormat="1" x14ac:dyDescent="0.25">
      <c r="B136" s="138"/>
      <c r="H136" s="145"/>
      <c r="J136" s="145"/>
      <c r="AH136" s="196"/>
    </row>
    <row r="137" spans="2:34" s="4" customFormat="1" x14ac:dyDescent="0.25">
      <c r="B137" s="138"/>
      <c r="H137" s="145"/>
      <c r="J137" s="145"/>
      <c r="AH137" s="196"/>
    </row>
    <row r="138" spans="2:34" s="4" customFormat="1" x14ac:dyDescent="0.25">
      <c r="B138" s="138"/>
      <c r="H138" s="145"/>
      <c r="J138" s="145"/>
      <c r="AH138" s="196"/>
    </row>
    <row r="139" spans="2:34" s="4" customFormat="1" x14ac:dyDescent="0.25">
      <c r="B139" s="138"/>
      <c r="H139" s="145"/>
      <c r="J139" s="145"/>
      <c r="AH139" s="196"/>
    </row>
    <row r="140" spans="2:34" s="4" customFormat="1" x14ac:dyDescent="0.25">
      <c r="B140" s="138"/>
      <c r="H140" s="145"/>
      <c r="J140" s="145"/>
      <c r="AH140" s="196"/>
    </row>
    <row r="141" spans="2:34" s="4" customFormat="1" x14ac:dyDescent="0.25">
      <c r="B141" s="138"/>
      <c r="H141" s="145"/>
      <c r="J141" s="145"/>
      <c r="AH141" s="196"/>
    </row>
    <row r="142" spans="2:34" s="4" customFormat="1" x14ac:dyDescent="0.25">
      <c r="B142" s="138"/>
      <c r="H142" s="145"/>
      <c r="J142" s="145"/>
      <c r="AH142" s="196"/>
    </row>
    <row r="143" spans="2:34" s="4" customFormat="1" x14ac:dyDescent="0.25">
      <c r="B143" s="138"/>
      <c r="H143" s="145"/>
      <c r="J143" s="145"/>
      <c r="AH143" s="196"/>
    </row>
    <row r="144" spans="2:34" s="4" customFormat="1" x14ac:dyDescent="0.25">
      <c r="B144" s="138"/>
      <c r="H144" s="145"/>
      <c r="J144" s="145"/>
      <c r="AH144" s="196"/>
    </row>
    <row r="145" spans="2:34" s="4" customFormat="1" x14ac:dyDescent="0.25">
      <c r="B145" s="138"/>
      <c r="H145" s="145"/>
      <c r="J145" s="145"/>
      <c r="AH145" s="196"/>
    </row>
    <row r="146" spans="2:34" s="4" customFormat="1" x14ac:dyDescent="0.25">
      <c r="B146" s="138"/>
      <c r="H146" s="145"/>
      <c r="J146" s="145"/>
      <c r="AH146" s="196"/>
    </row>
    <row r="147" spans="2:34" s="4" customFormat="1" x14ac:dyDescent="0.25">
      <c r="B147" s="138"/>
      <c r="H147" s="145"/>
      <c r="J147" s="145"/>
      <c r="AH147" s="196"/>
    </row>
    <row r="148" spans="2:34" s="4" customFormat="1" x14ac:dyDescent="0.25">
      <c r="B148" s="138"/>
      <c r="H148" s="145"/>
      <c r="J148" s="145"/>
      <c r="AH148" s="196"/>
    </row>
    <row r="149" spans="2:34" s="4" customFormat="1" x14ac:dyDescent="0.25">
      <c r="B149" s="138"/>
      <c r="H149" s="145"/>
      <c r="J149" s="145"/>
      <c r="AH149" s="196"/>
    </row>
    <row r="150" spans="2:34" s="4" customFormat="1" x14ac:dyDescent="0.25">
      <c r="B150" s="138"/>
      <c r="H150" s="145"/>
      <c r="J150" s="145"/>
      <c r="AH150" s="196"/>
    </row>
    <row r="151" spans="2:34" s="4" customFormat="1" x14ac:dyDescent="0.25">
      <c r="B151" s="138"/>
      <c r="H151" s="145"/>
      <c r="J151" s="145"/>
      <c r="AH151" s="196"/>
    </row>
    <row r="152" spans="2:34" s="4" customFormat="1" x14ac:dyDescent="0.25">
      <c r="B152" s="138"/>
      <c r="H152" s="145"/>
      <c r="J152" s="145"/>
      <c r="AH152" s="196"/>
    </row>
    <row r="153" spans="2:34" s="4" customFormat="1" x14ac:dyDescent="0.25">
      <c r="B153" s="138"/>
      <c r="H153" s="145"/>
      <c r="J153" s="145"/>
      <c r="AH153" s="196"/>
    </row>
    <row r="154" spans="2:34" s="4" customFormat="1" x14ac:dyDescent="0.25">
      <c r="B154" s="138"/>
      <c r="H154" s="145"/>
      <c r="J154" s="145"/>
      <c r="AH154" s="196"/>
    </row>
    <row r="155" spans="2:34" s="4" customFormat="1" x14ac:dyDescent="0.25">
      <c r="B155" s="138"/>
      <c r="H155" s="145"/>
      <c r="J155" s="145"/>
      <c r="AH155" s="196"/>
    </row>
    <row r="156" spans="2:34" s="145" customFormat="1" ht="12.75" x14ac:dyDescent="0.2">
      <c r="B156" s="998"/>
      <c r="AH156" s="200"/>
    </row>
    <row r="157" spans="2:34" s="145" customFormat="1" ht="12.75" x14ac:dyDescent="0.2">
      <c r="B157" s="998"/>
      <c r="AH157" s="200"/>
    </row>
    <row r="158" spans="2:34" s="145" customFormat="1" ht="12.75" x14ac:dyDescent="0.2">
      <c r="B158" s="998"/>
      <c r="AH158" s="200"/>
    </row>
    <row r="159" spans="2:34" s="4" customFormat="1" x14ac:dyDescent="0.25">
      <c r="B159" s="138"/>
      <c r="H159" s="145"/>
      <c r="J159" s="145"/>
      <c r="AH159" s="196"/>
    </row>
    <row r="160" spans="2:34" s="4" customFormat="1" x14ac:dyDescent="0.25">
      <c r="B160" s="138"/>
      <c r="H160" s="145"/>
      <c r="J160" s="145"/>
      <c r="AH160" s="196"/>
    </row>
    <row r="161" spans="2:34" s="4" customFormat="1" x14ac:dyDescent="0.25">
      <c r="B161" s="138"/>
      <c r="H161" s="145"/>
      <c r="J161" s="145"/>
      <c r="AH161" s="196"/>
    </row>
    <row r="162" spans="2:34" s="4" customFormat="1" x14ac:dyDescent="0.25">
      <c r="B162" s="138"/>
      <c r="H162" s="145"/>
      <c r="J162" s="145"/>
      <c r="AH162" s="196"/>
    </row>
    <row r="163" spans="2:34" s="4" customFormat="1" x14ac:dyDescent="0.25">
      <c r="B163" s="138"/>
      <c r="H163" s="145"/>
      <c r="J163" s="145"/>
      <c r="AH163" s="196"/>
    </row>
    <row r="164" spans="2:34" s="4" customFormat="1" x14ac:dyDescent="0.25">
      <c r="B164" s="138"/>
      <c r="H164" s="145"/>
      <c r="J164" s="145"/>
      <c r="AH164" s="196"/>
    </row>
    <row r="165" spans="2:34" s="4" customFormat="1" x14ac:dyDescent="0.25">
      <c r="B165" s="138"/>
      <c r="H165" s="145"/>
      <c r="J165" s="145"/>
      <c r="AH165" s="196"/>
    </row>
    <row r="166" spans="2:34" s="4" customFormat="1" x14ac:dyDescent="0.25">
      <c r="B166" s="138"/>
      <c r="H166" s="145"/>
      <c r="J166" s="145"/>
      <c r="AH166" s="196"/>
    </row>
    <row r="167" spans="2:34" s="4" customFormat="1" x14ac:dyDescent="0.25">
      <c r="B167" s="138"/>
      <c r="H167" s="145"/>
      <c r="J167" s="145"/>
      <c r="AH167" s="196"/>
    </row>
    <row r="168" spans="2:34" s="4" customFormat="1" ht="36.75" customHeight="1" x14ac:dyDescent="0.25">
      <c r="B168" s="138"/>
      <c r="H168" s="145"/>
      <c r="J168" s="145"/>
      <c r="AH168" s="196"/>
    </row>
    <row r="169" spans="2:34" s="4" customFormat="1" x14ac:dyDescent="0.25">
      <c r="B169" s="138"/>
      <c r="H169" s="145"/>
      <c r="J169" s="145"/>
      <c r="AH169" s="196"/>
    </row>
    <row r="170" spans="2:34" s="4" customFormat="1" x14ac:dyDescent="0.25">
      <c r="B170" s="138"/>
      <c r="H170" s="145"/>
      <c r="J170" s="145"/>
      <c r="AH170" s="196"/>
    </row>
    <row r="171" spans="2:34" s="4" customFormat="1" x14ac:dyDescent="0.25">
      <c r="B171" s="138"/>
      <c r="H171" s="145"/>
      <c r="J171" s="145"/>
      <c r="AH171" s="196"/>
    </row>
    <row r="172" spans="2:34" s="4" customFormat="1" x14ac:dyDescent="0.25">
      <c r="B172" s="138"/>
      <c r="H172" s="145"/>
      <c r="J172" s="145"/>
      <c r="AH172" s="196"/>
    </row>
    <row r="173" spans="2:34" s="4" customFormat="1" x14ac:dyDescent="0.25">
      <c r="B173" s="138"/>
      <c r="H173" s="145"/>
      <c r="J173" s="145"/>
      <c r="AH173" s="196"/>
    </row>
    <row r="174" spans="2:34" s="4" customFormat="1" x14ac:dyDescent="0.25">
      <c r="B174" s="138"/>
      <c r="H174" s="145"/>
      <c r="J174" s="145"/>
      <c r="AH174" s="196"/>
    </row>
    <row r="175" spans="2:34" s="4" customFormat="1" x14ac:dyDescent="0.25">
      <c r="B175" s="138"/>
      <c r="H175" s="145"/>
      <c r="J175" s="145"/>
      <c r="AH175" s="196"/>
    </row>
    <row r="176" spans="2:34" s="4" customFormat="1" x14ac:dyDescent="0.25">
      <c r="B176" s="138"/>
      <c r="H176" s="145"/>
      <c r="J176" s="145"/>
      <c r="AH176" s="196"/>
    </row>
    <row r="177" spans="2:34" s="4" customFormat="1" x14ac:dyDescent="0.25">
      <c r="B177" s="138"/>
      <c r="H177" s="145"/>
      <c r="J177" s="145"/>
      <c r="AH177" s="196"/>
    </row>
    <row r="178" spans="2:34" s="4" customFormat="1" x14ac:dyDescent="0.25">
      <c r="B178" s="138"/>
      <c r="H178" s="145"/>
      <c r="J178" s="145"/>
      <c r="AH178" s="196"/>
    </row>
    <row r="179" spans="2:34" s="4" customFormat="1" x14ac:dyDescent="0.25">
      <c r="B179" s="138"/>
      <c r="H179" s="145"/>
      <c r="J179" s="145"/>
      <c r="AH179" s="196"/>
    </row>
    <row r="180" spans="2:34" s="4" customFormat="1" x14ac:dyDescent="0.25">
      <c r="B180" s="138"/>
      <c r="H180" s="145"/>
      <c r="J180" s="145"/>
      <c r="AH180" s="196"/>
    </row>
    <row r="181" spans="2:34" s="4" customFormat="1" x14ac:dyDescent="0.25">
      <c r="B181" s="138"/>
      <c r="H181" s="145"/>
      <c r="J181" s="145"/>
      <c r="AH181" s="196"/>
    </row>
    <row r="182" spans="2:34" s="4" customFormat="1" x14ac:dyDescent="0.25">
      <c r="B182" s="138"/>
      <c r="H182" s="145"/>
      <c r="J182" s="145"/>
      <c r="AH182" s="196"/>
    </row>
    <row r="183" spans="2:34" s="4" customFormat="1" x14ac:dyDescent="0.25">
      <c r="B183" s="138"/>
      <c r="H183" s="145"/>
      <c r="J183" s="145"/>
      <c r="AH183" s="196"/>
    </row>
    <row r="184" spans="2:34" s="4" customFormat="1" x14ac:dyDescent="0.25">
      <c r="B184" s="138"/>
      <c r="H184" s="145"/>
      <c r="J184" s="145"/>
      <c r="AH184" s="196"/>
    </row>
    <row r="185" spans="2:34" s="4" customFormat="1" x14ac:dyDescent="0.25">
      <c r="B185" s="138"/>
      <c r="H185" s="145"/>
      <c r="J185" s="145"/>
      <c r="AH185" s="196"/>
    </row>
    <row r="186" spans="2:34" s="4" customFormat="1" x14ac:dyDescent="0.25">
      <c r="B186" s="138"/>
      <c r="H186" s="145"/>
      <c r="J186" s="145"/>
      <c r="AH186" s="196"/>
    </row>
    <row r="187" spans="2:34" s="4" customFormat="1" x14ac:dyDescent="0.25">
      <c r="B187" s="138"/>
      <c r="H187" s="145"/>
      <c r="J187" s="145"/>
      <c r="AH187" s="196"/>
    </row>
    <row r="188" spans="2:34" s="4" customFormat="1" x14ac:dyDescent="0.25">
      <c r="B188" s="138"/>
      <c r="H188" s="145"/>
      <c r="J188" s="145"/>
      <c r="AH188" s="196"/>
    </row>
    <row r="189" spans="2:34" s="4" customFormat="1" x14ac:dyDescent="0.25">
      <c r="B189" s="138"/>
      <c r="H189" s="145"/>
      <c r="J189" s="145"/>
      <c r="AH189" s="196"/>
    </row>
    <row r="190" spans="2:34" s="4" customFormat="1" x14ac:dyDescent="0.25">
      <c r="B190" s="138"/>
      <c r="H190" s="145"/>
      <c r="J190" s="145"/>
      <c r="AH190" s="196"/>
    </row>
    <row r="191" spans="2:34" s="4" customFormat="1" x14ac:dyDescent="0.25">
      <c r="B191" s="138"/>
      <c r="H191" s="145"/>
      <c r="J191" s="145"/>
      <c r="AH191" s="196"/>
    </row>
    <row r="192" spans="2:34" s="4" customFormat="1" x14ac:dyDescent="0.25">
      <c r="B192" s="138"/>
      <c r="H192" s="145"/>
      <c r="J192" s="145"/>
      <c r="AH192" s="196"/>
    </row>
    <row r="193" spans="2:34" s="4" customFormat="1" x14ac:dyDescent="0.25">
      <c r="B193" s="138"/>
      <c r="H193" s="145"/>
      <c r="J193" s="145"/>
      <c r="AH193" s="196"/>
    </row>
    <row r="194" spans="2:34" s="4" customFormat="1" x14ac:dyDescent="0.25">
      <c r="B194" s="138"/>
      <c r="H194" s="145"/>
      <c r="J194" s="145"/>
      <c r="AH194" s="196"/>
    </row>
    <row r="195" spans="2:34" s="4" customFormat="1" x14ac:dyDescent="0.25">
      <c r="B195" s="138"/>
      <c r="H195" s="145"/>
      <c r="J195" s="145"/>
      <c r="AH195" s="196"/>
    </row>
    <row r="196" spans="2:34" s="4" customFormat="1" x14ac:dyDescent="0.25">
      <c r="B196" s="138"/>
      <c r="H196" s="145"/>
      <c r="J196" s="145"/>
      <c r="AH196" s="196"/>
    </row>
    <row r="197" spans="2:34" s="4" customFormat="1" x14ac:dyDescent="0.25">
      <c r="B197" s="138"/>
      <c r="H197" s="145"/>
      <c r="J197" s="145"/>
      <c r="AH197" s="196"/>
    </row>
    <row r="198" spans="2:34" s="4" customFormat="1" x14ac:dyDescent="0.25">
      <c r="B198" s="138"/>
      <c r="H198" s="145"/>
      <c r="J198" s="145"/>
      <c r="AH198" s="196"/>
    </row>
    <row r="199" spans="2:34" s="4" customFormat="1" x14ac:dyDescent="0.25">
      <c r="B199" s="138"/>
      <c r="H199" s="145"/>
      <c r="J199" s="145"/>
      <c r="AH199" s="196"/>
    </row>
    <row r="200" spans="2:34" s="4" customFormat="1" x14ac:dyDescent="0.25">
      <c r="B200" s="138"/>
      <c r="H200" s="145"/>
      <c r="J200" s="145"/>
      <c r="AH200" s="196"/>
    </row>
    <row r="201" spans="2:34" s="4" customFormat="1" x14ac:dyDescent="0.25">
      <c r="B201" s="138"/>
      <c r="H201" s="145"/>
      <c r="J201" s="145"/>
      <c r="AH201" s="196"/>
    </row>
    <row r="202" spans="2:34" s="4" customFormat="1" x14ac:dyDescent="0.25">
      <c r="B202" s="138"/>
      <c r="H202" s="145"/>
      <c r="J202" s="145"/>
      <c r="AH202" s="196"/>
    </row>
    <row r="203" spans="2:34" s="4" customFormat="1" x14ac:dyDescent="0.25">
      <c r="B203" s="138"/>
      <c r="H203" s="145"/>
      <c r="J203" s="145"/>
      <c r="AH203" s="196"/>
    </row>
    <row r="204" spans="2:34" s="4" customFormat="1" x14ac:dyDescent="0.25">
      <c r="B204" s="138"/>
      <c r="H204" s="145"/>
      <c r="J204" s="145"/>
      <c r="AH204" s="196"/>
    </row>
    <row r="205" spans="2:34" s="4" customFormat="1" x14ac:dyDescent="0.25">
      <c r="B205" s="138"/>
      <c r="H205" s="145"/>
      <c r="J205" s="145"/>
      <c r="AH205" s="196"/>
    </row>
    <row r="206" spans="2:34" s="4" customFormat="1" ht="36.75" customHeight="1" x14ac:dyDescent="0.25">
      <c r="B206" s="138"/>
      <c r="H206" s="145"/>
      <c r="J206" s="145"/>
      <c r="AH206" s="196"/>
    </row>
    <row r="207" spans="2:34" s="4" customFormat="1" x14ac:dyDescent="0.25">
      <c r="B207" s="138"/>
      <c r="H207" s="145"/>
      <c r="J207" s="145"/>
      <c r="AH207" s="196"/>
    </row>
    <row r="208" spans="2:34" s="4" customFormat="1" x14ac:dyDescent="0.25">
      <c r="B208" s="138"/>
      <c r="H208" s="145"/>
      <c r="J208" s="145"/>
      <c r="AH208" s="196"/>
    </row>
    <row r="209" spans="2:34" s="4" customFormat="1" x14ac:dyDescent="0.25">
      <c r="B209" s="138"/>
      <c r="H209" s="145"/>
      <c r="J209" s="145"/>
      <c r="AH209" s="196"/>
    </row>
    <row r="210" spans="2:34" s="4" customFormat="1" x14ac:dyDescent="0.25">
      <c r="B210" s="138"/>
      <c r="H210" s="145"/>
      <c r="J210" s="145"/>
      <c r="AH210" s="196"/>
    </row>
    <row r="211" spans="2:34" s="4" customFormat="1" x14ac:dyDescent="0.25">
      <c r="B211" s="138"/>
      <c r="H211" s="145"/>
      <c r="J211" s="145"/>
      <c r="AH211" s="196"/>
    </row>
    <row r="212" spans="2:34" s="4" customFormat="1" ht="15.75" customHeight="1" x14ac:dyDescent="0.25">
      <c r="B212" s="138"/>
      <c r="H212" s="145"/>
      <c r="J212" s="145"/>
      <c r="AH212" s="196"/>
    </row>
    <row r="213" spans="2:34" s="4" customFormat="1" x14ac:dyDescent="0.25">
      <c r="B213" s="138"/>
      <c r="H213" s="145"/>
      <c r="J213" s="145"/>
      <c r="AH213" s="196"/>
    </row>
    <row r="214" spans="2:34" s="4" customFormat="1" x14ac:dyDescent="0.25">
      <c r="B214" s="138"/>
      <c r="H214" s="145"/>
      <c r="J214" s="145"/>
      <c r="AH214" s="196"/>
    </row>
    <row r="215" spans="2:34" s="4" customFormat="1" x14ac:dyDescent="0.25">
      <c r="B215" s="138"/>
      <c r="H215" s="145"/>
      <c r="J215" s="145"/>
      <c r="AH215" s="196"/>
    </row>
    <row r="216" spans="2:34" s="4" customFormat="1" x14ac:dyDescent="0.25">
      <c r="B216" s="138"/>
      <c r="H216" s="145"/>
      <c r="J216" s="145"/>
      <c r="AH216" s="196"/>
    </row>
    <row r="217" spans="2:34" s="4" customFormat="1" x14ac:dyDescent="0.25">
      <c r="B217" s="138"/>
      <c r="H217" s="145"/>
      <c r="J217" s="145"/>
      <c r="AH217" s="196"/>
    </row>
    <row r="218" spans="2:34" s="4" customFormat="1" x14ac:dyDescent="0.25">
      <c r="B218" s="138"/>
      <c r="H218" s="145"/>
      <c r="J218" s="145"/>
      <c r="AH218" s="196"/>
    </row>
    <row r="219" spans="2:34" s="4" customFormat="1" x14ac:dyDescent="0.25">
      <c r="B219" s="138"/>
      <c r="H219" s="145"/>
      <c r="J219" s="145"/>
      <c r="AH219" s="196"/>
    </row>
    <row r="220" spans="2:34" s="4" customFormat="1" x14ac:dyDescent="0.25">
      <c r="B220" s="138"/>
      <c r="H220" s="145"/>
      <c r="J220" s="145"/>
      <c r="AH220" s="196"/>
    </row>
    <row r="221" spans="2:34" s="4" customFormat="1" x14ac:dyDescent="0.25">
      <c r="B221" s="138"/>
      <c r="H221" s="145"/>
      <c r="J221" s="145"/>
      <c r="AH221" s="196"/>
    </row>
    <row r="222" spans="2:34" s="4" customFormat="1" x14ac:dyDescent="0.25">
      <c r="B222" s="138"/>
      <c r="H222" s="145"/>
      <c r="J222" s="145"/>
      <c r="AH222" s="196"/>
    </row>
    <row r="223" spans="2:34" s="4" customFormat="1" x14ac:dyDescent="0.25">
      <c r="B223" s="138"/>
      <c r="H223" s="145"/>
      <c r="J223" s="145"/>
      <c r="AH223" s="196"/>
    </row>
    <row r="224" spans="2:34" s="4" customFormat="1" x14ac:dyDescent="0.25">
      <c r="B224" s="138"/>
      <c r="H224" s="145"/>
      <c r="J224" s="145"/>
      <c r="AH224" s="196"/>
    </row>
    <row r="225" spans="2:34" s="4" customFormat="1" x14ac:dyDescent="0.25">
      <c r="B225" s="138"/>
      <c r="H225" s="145"/>
      <c r="J225" s="145"/>
      <c r="AH225" s="196"/>
    </row>
    <row r="226" spans="2:34" s="4" customFormat="1" x14ac:dyDescent="0.25">
      <c r="B226" s="138"/>
      <c r="H226" s="145"/>
      <c r="J226" s="145"/>
      <c r="AH226" s="196"/>
    </row>
    <row r="227" spans="2:34" s="4" customFormat="1" x14ac:dyDescent="0.25">
      <c r="B227" s="138"/>
      <c r="H227" s="145"/>
      <c r="J227" s="145"/>
      <c r="AH227" s="196"/>
    </row>
    <row r="228" spans="2:34" s="4" customFormat="1" x14ac:dyDescent="0.25">
      <c r="B228" s="138"/>
      <c r="H228" s="145"/>
      <c r="J228" s="145"/>
      <c r="AH228" s="196"/>
    </row>
    <row r="229" spans="2:34" s="4" customFormat="1" x14ac:dyDescent="0.25">
      <c r="B229" s="138"/>
      <c r="H229" s="145"/>
      <c r="J229" s="145"/>
      <c r="AH229" s="196"/>
    </row>
    <row r="230" spans="2:34" s="4" customFormat="1" x14ac:dyDescent="0.25">
      <c r="B230" s="138"/>
      <c r="H230" s="145"/>
      <c r="J230" s="145"/>
      <c r="AH230" s="196"/>
    </row>
    <row r="231" spans="2:34" s="4" customFormat="1" x14ac:dyDescent="0.25">
      <c r="B231" s="138"/>
      <c r="H231" s="145"/>
      <c r="J231" s="145"/>
      <c r="AH231" s="196"/>
    </row>
    <row r="232" spans="2:34" s="4" customFormat="1" x14ac:dyDescent="0.25">
      <c r="B232" s="138"/>
      <c r="H232" s="145"/>
      <c r="J232" s="145"/>
      <c r="AH232" s="196"/>
    </row>
    <row r="233" spans="2:34" s="4" customFormat="1" x14ac:dyDescent="0.25">
      <c r="B233" s="138"/>
      <c r="H233" s="145"/>
      <c r="J233" s="145"/>
      <c r="AH233" s="196"/>
    </row>
    <row r="234" spans="2:34" s="4" customFormat="1" x14ac:dyDescent="0.25">
      <c r="B234" s="138"/>
      <c r="H234" s="145"/>
      <c r="J234" s="145"/>
      <c r="AH234" s="196"/>
    </row>
    <row r="235" spans="2:34" s="4" customFormat="1" x14ac:dyDescent="0.25">
      <c r="B235" s="138"/>
      <c r="H235" s="145"/>
      <c r="J235" s="145"/>
      <c r="AH235" s="196"/>
    </row>
    <row r="236" spans="2:34" s="4" customFormat="1" x14ac:dyDescent="0.25">
      <c r="B236" s="138"/>
      <c r="H236" s="145"/>
      <c r="J236" s="145"/>
      <c r="AH236" s="196"/>
    </row>
    <row r="237" spans="2:34" s="4" customFormat="1" x14ac:dyDescent="0.25">
      <c r="B237" s="138"/>
      <c r="H237" s="145"/>
      <c r="J237" s="145"/>
      <c r="AH237" s="196"/>
    </row>
    <row r="238" spans="2:34" s="4" customFormat="1" x14ac:dyDescent="0.25">
      <c r="B238" s="138"/>
      <c r="H238" s="145"/>
      <c r="J238" s="145"/>
      <c r="AH238" s="196"/>
    </row>
    <row r="239" spans="2:34" s="4" customFormat="1" x14ac:dyDescent="0.25">
      <c r="B239" s="138"/>
      <c r="H239" s="145"/>
      <c r="J239" s="145"/>
      <c r="AH239" s="196"/>
    </row>
    <row r="240" spans="2:34" s="4" customFormat="1" x14ac:dyDescent="0.25">
      <c r="B240" s="138"/>
      <c r="H240" s="145"/>
      <c r="J240" s="145"/>
      <c r="AH240" s="196"/>
    </row>
    <row r="241" spans="2:34" s="4" customFormat="1" x14ac:dyDescent="0.25">
      <c r="B241" s="138"/>
      <c r="H241" s="145"/>
      <c r="J241" s="145"/>
      <c r="AH241" s="196"/>
    </row>
    <row r="242" spans="2:34" s="4" customFormat="1" x14ac:dyDescent="0.25">
      <c r="B242" s="138"/>
      <c r="H242" s="145"/>
      <c r="J242" s="145"/>
      <c r="AH242" s="196"/>
    </row>
    <row r="243" spans="2:34" s="4" customFormat="1" x14ac:dyDescent="0.25">
      <c r="B243" s="138"/>
      <c r="H243" s="145"/>
      <c r="J243" s="145"/>
      <c r="AH243" s="196"/>
    </row>
    <row r="244" spans="2:34" s="4" customFormat="1" x14ac:dyDescent="0.25">
      <c r="B244" s="138"/>
      <c r="H244" s="145"/>
      <c r="J244" s="145"/>
      <c r="AH244" s="196"/>
    </row>
    <row r="245" spans="2:34" s="4" customFormat="1" x14ac:dyDescent="0.25">
      <c r="B245" s="138"/>
      <c r="H245" s="145"/>
      <c r="J245" s="145"/>
      <c r="AH245" s="196"/>
    </row>
    <row r="246" spans="2:34" s="4" customFormat="1" ht="36.75" customHeight="1" x14ac:dyDescent="0.25">
      <c r="B246" s="138"/>
      <c r="H246" s="145"/>
      <c r="J246" s="145"/>
      <c r="AH246" s="196"/>
    </row>
    <row r="247" spans="2:34" s="4" customFormat="1" x14ac:dyDescent="0.25">
      <c r="B247" s="138"/>
      <c r="H247" s="145"/>
      <c r="J247" s="145"/>
      <c r="AH247" s="196"/>
    </row>
    <row r="248" spans="2:34" s="4" customFormat="1" x14ac:dyDescent="0.25">
      <c r="B248" s="138"/>
      <c r="H248" s="145"/>
      <c r="J248" s="145"/>
      <c r="AH248" s="196"/>
    </row>
    <row r="249" spans="2:34" s="4" customFormat="1" x14ac:dyDescent="0.25">
      <c r="B249" s="138"/>
      <c r="H249" s="145"/>
      <c r="J249" s="145"/>
      <c r="AH249" s="196"/>
    </row>
    <row r="250" spans="2:34" s="4" customFormat="1" x14ac:dyDescent="0.25">
      <c r="B250" s="138"/>
      <c r="H250" s="145"/>
      <c r="J250" s="145"/>
      <c r="AH250" s="196"/>
    </row>
    <row r="251" spans="2:34" s="4" customFormat="1" x14ac:dyDescent="0.25">
      <c r="B251" s="138"/>
      <c r="H251" s="145"/>
      <c r="J251" s="145"/>
      <c r="AH251" s="196"/>
    </row>
    <row r="252" spans="2:34" s="4" customFormat="1" ht="15.75" customHeight="1" x14ac:dyDescent="0.25">
      <c r="B252" s="138"/>
      <c r="H252" s="145"/>
      <c r="J252" s="145"/>
      <c r="AH252" s="196"/>
    </row>
    <row r="253" spans="2:34" s="4" customFormat="1" x14ac:dyDescent="0.25">
      <c r="B253" s="138"/>
      <c r="H253" s="145"/>
      <c r="J253" s="145"/>
      <c r="AH253" s="196"/>
    </row>
    <row r="254" spans="2:34" s="4" customFormat="1" x14ac:dyDescent="0.25">
      <c r="B254" s="138"/>
      <c r="H254" s="145"/>
      <c r="J254" s="145"/>
      <c r="AH254" s="196"/>
    </row>
    <row r="255" spans="2:34" s="4" customFormat="1" x14ac:dyDescent="0.25">
      <c r="B255" s="138"/>
      <c r="H255" s="145"/>
      <c r="J255" s="145"/>
      <c r="AH255" s="196"/>
    </row>
    <row r="256" spans="2:34" s="4" customFormat="1" x14ac:dyDescent="0.25">
      <c r="B256" s="138"/>
      <c r="H256" s="145"/>
      <c r="J256" s="145"/>
      <c r="AH256" s="196"/>
    </row>
    <row r="257" spans="2:34" s="4" customFormat="1" x14ac:dyDescent="0.25">
      <c r="B257" s="138"/>
      <c r="H257" s="145"/>
      <c r="J257" s="145"/>
      <c r="AH257" s="196"/>
    </row>
    <row r="258" spans="2:34" s="4" customFormat="1" x14ac:dyDescent="0.25">
      <c r="B258" s="138"/>
      <c r="H258" s="145"/>
      <c r="J258" s="145"/>
      <c r="AH258" s="196"/>
    </row>
    <row r="259" spans="2:34" s="4" customFormat="1" x14ac:dyDescent="0.25">
      <c r="B259" s="138"/>
      <c r="H259" s="145"/>
      <c r="J259" s="145"/>
      <c r="AH259" s="196"/>
    </row>
    <row r="260" spans="2:34" s="4" customFormat="1" x14ac:dyDescent="0.25">
      <c r="B260" s="138"/>
      <c r="H260" s="145"/>
      <c r="J260" s="145"/>
      <c r="AH260" s="196"/>
    </row>
    <row r="261" spans="2:34" s="4" customFormat="1" x14ac:dyDescent="0.25">
      <c r="B261" s="138"/>
      <c r="H261" s="145"/>
      <c r="J261" s="145"/>
      <c r="AH261" s="196"/>
    </row>
    <row r="262" spans="2:34" s="4" customFormat="1" x14ac:dyDescent="0.25">
      <c r="B262" s="138"/>
      <c r="H262" s="145"/>
      <c r="J262" s="145"/>
      <c r="AH262" s="196"/>
    </row>
    <row r="263" spans="2:34" s="4" customFormat="1" x14ac:dyDescent="0.25">
      <c r="B263" s="138"/>
      <c r="H263" s="145"/>
      <c r="J263" s="145"/>
      <c r="AH263" s="196"/>
    </row>
    <row r="264" spans="2:34" s="4" customFormat="1" x14ac:dyDescent="0.25">
      <c r="B264" s="138"/>
      <c r="H264" s="145"/>
      <c r="J264" s="145"/>
      <c r="AH264" s="196"/>
    </row>
    <row r="265" spans="2:34" s="4" customFormat="1" x14ac:dyDescent="0.25">
      <c r="B265" s="138"/>
      <c r="H265" s="145"/>
      <c r="J265" s="145"/>
      <c r="AH265" s="196"/>
    </row>
    <row r="266" spans="2:34" s="4" customFormat="1" x14ac:dyDescent="0.25">
      <c r="B266" s="138"/>
      <c r="H266" s="145"/>
      <c r="J266" s="145"/>
      <c r="AH266" s="196"/>
    </row>
    <row r="267" spans="2:34" s="4" customFormat="1" x14ac:dyDescent="0.25">
      <c r="B267" s="138"/>
      <c r="H267" s="145"/>
      <c r="J267" s="145"/>
      <c r="AH267" s="196"/>
    </row>
    <row r="268" spans="2:34" s="4" customFormat="1" x14ac:dyDescent="0.25">
      <c r="B268" s="138"/>
      <c r="H268" s="145"/>
      <c r="J268" s="145"/>
      <c r="AH268" s="196"/>
    </row>
    <row r="269" spans="2:34" s="4" customFormat="1" x14ac:dyDescent="0.25">
      <c r="B269" s="138"/>
      <c r="H269" s="145"/>
      <c r="J269" s="145"/>
      <c r="AH269" s="196"/>
    </row>
    <row r="270" spans="2:34" s="4" customFormat="1" x14ac:dyDescent="0.25">
      <c r="B270" s="138"/>
      <c r="H270" s="145"/>
      <c r="J270" s="145"/>
      <c r="AH270" s="196"/>
    </row>
    <row r="271" spans="2:34" s="4" customFormat="1" x14ac:dyDescent="0.25">
      <c r="B271" s="138"/>
      <c r="H271" s="145"/>
      <c r="J271" s="145"/>
      <c r="AH271" s="196"/>
    </row>
    <row r="272" spans="2:34" s="4" customFormat="1" x14ac:dyDescent="0.25">
      <c r="B272" s="138"/>
      <c r="H272" s="145"/>
      <c r="J272" s="145"/>
      <c r="AH272" s="196"/>
    </row>
    <row r="273" spans="2:34" s="4" customFormat="1" x14ac:dyDescent="0.25">
      <c r="B273" s="138"/>
      <c r="H273" s="145"/>
      <c r="J273" s="145"/>
      <c r="AH273" s="196"/>
    </row>
    <row r="274" spans="2:34" s="4" customFormat="1" x14ac:dyDescent="0.25">
      <c r="B274" s="138"/>
      <c r="H274" s="145"/>
      <c r="J274" s="145"/>
      <c r="AH274" s="196"/>
    </row>
    <row r="275" spans="2:34" s="4" customFormat="1" x14ac:dyDescent="0.25">
      <c r="B275" s="138"/>
      <c r="H275" s="145"/>
      <c r="J275" s="145"/>
      <c r="AH275" s="196"/>
    </row>
    <row r="276" spans="2:34" s="4" customFormat="1" x14ac:dyDescent="0.25">
      <c r="B276" s="138"/>
      <c r="H276" s="145"/>
      <c r="J276" s="145"/>
      <c r="AH276" s="196"/>
    </row>
    <row r="277" spans="2:34" s="4" customFormat="1" x14ac:dyDescent="0.25">
      <c r="B277" s="138"/>
      <c r="H277" s="145"/>
      <c r="J277" s="145"/>
      <c r="AH277" s="196"/>
    </row>
    <row r="278" spans="2:34" s="4" customFormat="1" x14ac:dyDescent="0.25">
      <c r="B278" s="138"/>
      <c r="H278" s="145"/>
      <c r="J278" s="145"/>
      <c r="AH278" s="196"/>
    </row>
    <row r="279" spans="2:34" s="4" customFormat="1" x14ac:dyDescent="0.25">
      <c r="B279" s="138"/>
      <c r="H279" s="145"/>
      <c r="J279" s="145"/>
      <c r="AH279" s="196"/>
    </row>
    <row r="280" spans="2:34" s="4" customFormat="1" x14ac:dyDescent="0.25">
      <c r="B280" s="138"/>
      <c r="H280" s="145"/>
      <c r="J280" s="145"/>
      <c r="AH280" s="196"/>
    </row>
    <row r="281" spans="2:34" s="4" customFormat="1" x14ac:dyDescent="0.25">
      <c r="B281" s="138"/>
      <c r="H281" s="145"/>
      <c r="J281" s="145"/>
      <c r="AH281" s="196"/>
    </row>
    <row r="282" spans="2:34" s="4" customFormat="1" x14ac:dyDescent="0.25">
      <c r="B282" s="138"/>
      <c r="H282" s="145"/>
      <c r="J282" s="145"/>
      <c r="AH282" s="196"/>
    </row>
    <row r="283" spans="2:34" s="4" customFormat="1" x14ac:dyDescent="0.25">
      <c r="B283" s="138"/>
      <c r="H283" s="145"/>
      <c r="J283" s="145"/>
      <c r="AH283" s="196"/>
    </row>
    <row r="284" spans="2:34" s="4" customFormat="1" x14ac:dyDescent="0.25">
      <c r="B284" s="138"/>
      <c r="H284" s="145"/>
      <c r="J284" s="145"/>
      <c r="AH284" s="196"/>
    </row>
    <row r="285" spans="2:34" s="4" customFormat="1" x14ac:dyDescent="0.25">
      <c r="B285" s="138"/>
      <c r="H285" s="145"/>
      <c r="J285" s="145"/>
      <c r="AH285" s="196"/>
    </row>
    <row r="286" spans="2:34" s="4" customFormat="1" x14ac:dyDescent="0.25">
      <c r="B286" s="138"/>
      <c r="H286" s="145"/>
      <c r="J286" s="145"/>
      <c r="AH286" s="196"/>
    </row>
    <row r="287" spans="2:34" s="4" customFormat="1" x14ac:dyDescent="0.25">
      <c r="B287" s="138"/>
      <c r="H287" s="145"/>
      <c r="J287" s="145"/>
      <c r="AH287" s="196"/>
    </row>
    <row r="288" spans="2:34" s="4" customFormat="1" x14ac:dyDescent="0.25">
      <c r="B288" s="138"/>
      <c r="H288" s="145"/>
      <c r="J288" s="145"/>
      <c r="AH288" s="196"/>
    </row>
    <row r="289" spans="2:34" s="4" customFormat="1" ht="13.5" customHeight="1" x14ac:dyDescent="0.25">
      <c r="B289" s="138"/>
      <c r="H289" s="145"/>
      <c r="J289" s="145"/>
      <c r="AH289" s="196"/>
    </row>
    <row r="290" spans="2:34" s="4" customFormat="1" ht="12.75" customHeight="1" x14ac:dyDescent="0.25">
      <c r="B290" s="138"/>
      <c r="H290" s="145"/>
      <c r="J290" s="145"/>
      <c r="AH290" s="196"/>
    </row>
    <row r="291" spans="2:34" s="4" customFormat="1" ht="12.75" customHeight="1" x14ac:dyDescent="0.25">
      <c r="B291" s="138"/>
      <c r="H291" s="145"/>
      <c r="J291" s="145"/>
      <c r="AH291" s="196"/>
    </row>
    <row r="292" spans="2:34" s="4" customFormat="1" x14ac:dyDescent="0.25">
      <c r="B292" s="138"/>
      <c r="H292" s="145"/>
      <c r="J292" s="145"/>
      <c r="AH292" s="196"/>
    </row>
    <row r="293" spans="2:34" s="4" customFormat="1" x14ac:dyDescent="0.25">
      <c r="B293" s="138"/>
      <c r="H293" s="145"/>
      <c r="J293" s="145"/>
      <c r="AH293" s="196"/>
    </row>
    <row r="294" spans="2:34" s="4" customFormat="1" x14ac:dyDescent="0.25">
      <c r="B294" s="138"/>
      <c r="H294" s="145"/>
      <c r="J294" s="145"/>
      <c r="AH294" s="196"/>
    </row>
    <row r="295" spans="2:34" s="4" customFormat="1" x14ac:dyDescent="0.25">
      <c r="B295" s="138"/>
      <c r="H295" s="145"/>
      <c r="J295" s="145"/>
      <c r="AH295" s="196"/>
    </row>
    <row r="296" spans="2:34" s="4" customFormat="1" x14ac:dyDescent="0.25">
      <c r="B296" s="138"/>
      <c r="H296" s="145"/>
      <c r="J296" s="145"/>
      <c r="AH296" s="196"/>
    </row>
    <row r="297" spans="2:34" s="4" customFormat="1" x14ac:dyDescent="0.25">
      <c r="B297" s="138"/>
      <c r="H297" s="145"/>
      <c r="J297" s="145"/>
      <c r="AH297" s="196"/>
    </row>
    <row r="298" spans="2:34" s="4" customFormat="1" x14ac:dyDescent="0.25">
      <c r="B298" s="138"/>
      <c r="H298" s="145"/>
      <c r="J298" s="145"/>
      <c r="AH298" s="196"/>
    </row>
    <row r="299" spans="2:34" s="4" customFormat="1" x14ac:dyDescent="0.25">
      <c r="B299" s="138"/>
      <c r="H299" s="145"/>
      <c r="J299" s="145"/>
      <c r="AH299" s="196"/>
    </row>
    <row r="300" spans="2:34" s="4" customFormat="1" x14ac:dyDescent="0.25">
      <c r="B300" s="138"/>
      <c r="H300" s="145"/>
      <c r="J300" s="145"/>
      <c r="AH300" s="196"/>
    </row>
    <row r="301" spans="2:34" s="4" customFormat="1" x14ac:dyDescent="0.25">
      <c r="B301" s="138"/>
      <c r="H301" s="145"/>
      <c r="J301" s="145"/>
      <c r="AH301" s="196"/>
    </row>
    <row r="302" spans="2:34" s="4" customFormat="1" x14ac:dyDescent="0.25">
      <c r="B302" s="138"/>
      <c r="H302" s="145"/>
      <c r="J302" s="145"/>
      <c r="AH302" s="196"/>
    </row>
    <row r="303" spans="2:34" s="4" customFormat="1" x14ac:dyDescent="0.25">
      <c r="B303" s="138"/>
      <c r="H303" s="145"/>
      <c r="J303" s="145"/>
      <c r="AH303" s="196"/>
    </row>
    <row r="304" spans="2:34" s="4" customFormat="1" x14ac:dyDescent="0.25">
      <c r="B304" s="138"/>
      <c r="H304" s="145"/>
      <c r="J304" s="145"/>
      <c r="AH304" s="196"/>
    </row>
    <row r="305" spans="2:34" s="4" customFormat="1" x14ac:dyDescent="0.25">
      <c r="B305" s="138"/>
      <c r="H305" s="145"/>
      <c r="J305" s="145"/>
      <c r="AH305" s="196"/>
    </row>
    <row r="306" spans="2:34" s="4" customFormat="1" x14ac:dyDescent="0.25">
      <c r="B306" s="138"/>
      <c r="H306" s="145"/>
      <c r="J306" s="145"/>
      <c r="AH306" s="196"/>
    </row>
    <row r="307" spans="2:34" s="4" customFormat="1" x14ac:dyDescent="0.25">
      <c r="B307" s="138"/>
      <c r="H307" s="145"/>
      <c r="J307" s="145"/>
      <c r="AH307" s="196"/>
    </row>
    <row r="308" spans="2:34" s="4" customFormat="1" x14ac:dyDescent="0.25">
      <c r="B308" s="138"/>
      <c r="H308" s="145"/>
      <c r="J308" s="145"/>
      <c r="AH308" s="196"/>
    </row>
    <row r="309" spans="2:34" s="4" customFormat="1" ht="12.75" customHeight="1" x14ac:dyDescent="0.25">
      <c r="B309" s="138"/>
      <c r="H309" s="145"/>
      <c r="J309" s="145"/>
      <c r="AH309" s="196"/>
    </row>
    <row r="310" spans="2:34" s="4" customFormat="1" ht="12.75" customHeight="1" x14ac:dyDescent="0.25">
      <c r="B310" s="138"/>
      <c r="H310" s="145"/>
      <c r="J310" s="145"/>
      <c r="AH310" s="196"/>
    </row>
    <row r="311" spans="2:34" s="4" customFormat="1" ht="12.75" customHeight="1" x14ac:dyDescent="0.25">
      <c r="B311" s="138"/>
      <c r="H311" s="145"/>
      <c r="J311" s="145"/>
      <c r="AH311" s="196"/>
    </row>
    <row r="312" spans="2:34" s="4" customFormat="1" ht="12.75" customHeight="1" x14ac:dyDescent="0.25">
      <c r="B312" s="138"/>
      <c r="H312" s="145"/>
      <c r="J312" s="145"/>
      <c r="AH312" s="196"/>
    </row>
    <row r="313" spans="2:34" s="4" customFormat="1" ht="12.75" customHeight="1" x14ac:dyDescent="0.25">
      <c r="B313" s="138"/>
      <c r="H313" s="145"/>
      <c r="J313" s="145"/>
      <c r="AH313" s="196"/>
    </row>
    <row r="314" spans="2:34" s="4" customFormat="1" x14ac:dyDescent="0.25">
      <c r="B314" s="138"/>
      <c r="H314" s="145"/>
      <c r="J314" s="145"/>
      <c r="AH314" s="196"/>
    </row>
    <row r="315" spans="2:34" s="4" customFormat="1" x14ac:dyDescent="0.25">
      <c r="B315" s="138"/>
      <c r="H315" s="145"/>
      <c r="J315" s="145"/>
      <c r="AH315" s="196"/>
    </row>
    <row r="316" spans="2:34" s="4" customFormat="1" x14ac:dyDescent="0.25">
      <c r="B316" s="138"/>
      <c r="H316" s="145"/>
      <c r="J316" s="145"/>
      <c r="AH316" s="196"/>
    </row>
    <row r="317" spans="2:34" s="4" customFormat="1" x14ac:dyDescent="0.25">
      <c r="B317" s="138"/>
      <c r="H317" s="145"/>
      <c r="J317" s="145"/>
      <c r="AH317" s="196"/>
    </row>
    <row r="318" spans="2:34" s="4" customFormat="1" x14ac:dyDescent="0.25">
      <c r="B318" s="138"/>
      <c r="H318" s="145"/>
      <c r="J318" s="145"/>
      <c r="AH318" s="196"/>
    </row>
    <row r="319" spans="2:34" s="4" customFormat="1" x14ac:dyDescent="0.25">
      <c r="B319" s="138"/>
      <c r="H319" s="145"/>
      <c r="J319" s="145"/>
      <c r="AH319" s="196"/>
    </row>
    <row r="320" spans="2:34" s="4" customFormat="1" x14ac:dyDescent="0.25">
      <c r="B320" s="138"/>
      <c r="H320" s="145"/>
      <c r="J320" s="145"/>
      <c r="AH320" s="196"/>
    </row>
    <row r="321" spans="1:34" s="4" customFormat="1" x14ac:dyDescent="0.25">
      <c r="A321" s="196"/>
      <c r="B321" s="138"/>
      <c r="H321" s="145"/>
      <c r="J321" s="145"/>
      <c r="AH321" s="196"/>
    </row>
    <row r="322" spans="1:34" s="4" customFormat="1" x14ac:dyDescent="0.25">
      <c r="A322" s="196"/>
      <c r="B322" s="138"/>
      <c r="H322" s="145"/>
      <c r="J322" s="145"/>
      <c r="AH322" s="196"/>
    </row>
    <row r="323" spans="1:34" s="4" customFormat="1" x14ac:dyDescent="0.25">
      <c r="A323" s="196"/>
      <c r="B323" s="138"/>
      <c r="H323" s="145"/>
      <c r="J323" s="145"/>
      <c r="AH323" s="196"/>
    </row>
    <row r="324" spans="1:34" s="4" customFormat="1" x14ac:dyDescent="0.25">
      <c r="A324" s="196"/>
      <c r="B324" s="138"/>
      <c r="H324" s="145"/>
      <c r="J324" s="145"/>
      <c r="AH324" s="196"/>
    </row>
    <row r="325" spans="1:34" s="4" customFormat="1" x14ac:dyDescent="0.25">
      <c r="A325" s="196"/>
      <c r="B325" s="138"/>
      <c r="H325" s="145"/>
      <c r="J325" s="145"/>
      <c r="AH325" s="196"/>
    </row>
    <row r="326" spans="1:34" s="4" customFormat="1" x14ac:dyDescent="0.25">
      <c r="A326" s="196"/>
      <c r="B326" s="138"/>
      <c r="H326" s="145"/>
      <c r="J326" s="145"/>
      <c r="AH326" s="196"/>
    </row>
    <row r="327" spans="1:34" s="4" customFormat="1" x14ac:dyDescent="0.25">
      <c r="A327" s="196"/>
      <c r="B327" s="138"/>
      <c r="H327" s="145"/>
      <c r="J327" s="145"/>
      <c r="AH327" s="196"/>
    </row>
    <row r="328" spans="1:34" s="4" customFormat="1" x14ac:dyDescent="0.25">
      <c r="A328" s="196"/>
      <c r="B328" s="138"/>
      <c r="H328" s="145"/>
      <c r="J328" s="145"/>
      <c r="AH328" s="196"/>
    </row>
    <row r="329" spans="1:34" s="4" customFormat="1" x14ac:dyDescent="0.25">
      <c r="A329" s="197"/>
      <c r="B329" s="138"/>
      <c r="H329" s="145"/>
      <c r="J329" s="145"/>
      <c r="AH329" s="196"/>
    </row>
    <row r="330" spans="1:34" s="4" customFormat="1" x14ac:dyDescent="0.25">
      <c r="A330" s="198"/>
      <c r="B330" s="138"/>
      <c r="H330" s="145"/>
      <c r="J330" s="145"/>
      <c r="AH330" s="196"/>
    </row>
    <row r="331" spans="1:34" s="4" customFormat="1" x14ac:dyDescent="0.25">
      <c r="A331" s="198"/>
      <c r="B331" s="138"/>
      <c r="H331" s="145"/>
      <c r="J331" s="145"/>
      <c r="AH331" s="196"/>
    </row>
    <row r="332" spans="1:34" s="4" customFormat="1" x14ac:dyDescent="0.25">
      <c r="A332" s="199"/>
      <c r="B332" s="138"/>
      <c r="H332" s="145"/>
      <c r="J332" s="145"/>
      <c r="AH332" s="196"/>
    </row>
    <row r="333" spans="1:34" s="4" customFormat="1" x14ac:dyDescent="0.25">
      <c r="A333" s="200"/>
      <c r="B333" s="138"/>
      <c r="H333" s="145"/>
      <c r="J333" s="145"/>
      <c r="AH333" s="196"/>
    </row>
    <row r="334" spans="1:34" s="4" customFormat="1" x14ac:dyDescent="0.25">
      <c r="A334" s="200"/>
      <c r="B334" s="138"/>
      <c r="H334" s="145"/>
      <c r="J334" s="145"/>
      <c r="AH334" s="196"/>
    </row>
    <row r="335" spans="1:34" s="4" customFormat="1" x14ac:dyDescent="0.25">
      <c r="A335" s="196"/>
      <c r="B335" s="138"/>
      <c r="H335" s="145"/>
      <c r="J335" s="145"/>
      <c r="AH335" s="196"/>
    </row>
    <row r="336" spans="1:34" s="4" customFormat="1" x14ac:dyDescent="0.25">
      <c r="A336" s="196"/>
      <c r="B336" s="138"/>
      <c r="H336" s="145"/>
      <c r="J336" s="145"/>
      <c r="AH336" s="196"/>
    </row>
    <row r="337" spans="1:34" s="4" customFormat="1" x14ac:dyDescent="0.25">
      <c r="A337" s="196"/>
      <c r="B337" s="138"/>
      <c r="H337" s="145"/>
      <c r="J337" s="145"/>
      <c r="AH337" s="196"/>
    </row>
    <row r="338" spans="1:34" s="4" customFormat="1" x14ac:dyDescent="0.25">
      <c r="A338" s="196"/>
      <c r="B338" s="138"/>
      <c r="H338" s="145"/>
      <c r="J338" s="145"/>
      <c r="AH338" s="196"/>
    </row>
    <row r="339" spans="1:34" s="4" customFormat="1" x14ac:dyDescent="0.25">
      <c r="A339" s="196"/>
      <c r="B339" s="138"/>
      <c r="H339" s="145"/>
      <c r="J339" s="145"/>
      <c r="AH339" s="196"/>
    </row>
    <row r="340" spans="1:34" s="4" customFormat="1" x14ac:dyDescent="0.25">
      <c r="A340" s="196"/>
      <c r="B340" s="138"/>
      <c r="H340" s="145"/>
      <c r="J340" s="145"/>
      <c r="AH340" s="196"/>
    </row>
    <row r="341" spans="1:34" s="4" customFormat="1" x14ac:dyDescent="0.25">
      <c r="A341" s="196"/>
      <c r="B341" s="138"/>
      <c r="H341" s="145"/>
      <c r="J341" s="145"/>
      <c r="AH341" s="196"/>
    </row>
    <row r="342" spans="1:34" s="4" customFormat="1" x14ac:dyDescent="0.25">
      <c r="A342" s="196"/>
      <c r="B342" s="138"/>
      <c r="H342" s="145"/>
      <c r="J342" s="145"/>
      <c r="AH342" s="196"/>
    </row>
    <row r="343" spans="1:34" s="4" customFormat="1" x14ac:dyDescent="0.25">
      <c r="A343" s="196"/>
      <c r="B343" s="138"/>
      <c r="H343" s="145"/>
      <c r="J343" s="145"/>
      <c r="AH343" s="196"/>
    </row>
    <row r="344" spans="1:34" s="4" customFormat="1" x14ac:dyDescent="0.25">
      <c r="A344" s="196"/>
      <c r="B344" s="138"/>
      <c r="H344" s="145"/>
      <c r="J344" s="145"/>
      <c r="AH344" s="196"/>
    </row>
    <row r="345" spans="1:34" s="4" customFormat="1" x14ac:dyDescent="0.25">
      <c r="A345" s="196"/>
      <c r="B345" s="138"/>
      <c r="H345" s="145"/>
      <c r="J345" s="145"/>
      <c r="AH345" s="196"/>
    </row>
    <row r="346" spans="1:34" s="4" customFormat="1" x14ac:dyDescent="0.25">
      <c r="A346" s="196"/>
      <c r="B346" s="138"/>
      <c r="H346" s="145"/>
      <c r="J346" s="145"/>
      <c r="AH346" s="196"/>
    </row>
    <row r="347" spans="1:34" s="4" customFormat="1" x14ac:dyDescent="0.25">
      <c r="A347" s="196"/>
      <c r="B347" s="138"/>
      <c r="H347" s="145"/>
      <c r="J347" s="145"/>
      <c r="AH347" s="196"/>
    </row>
    <row r="348" spans="1:34" s="4" customFormat="1" x14ac:dyDescent="0.25">
      <c r="A348" s="196"/>
      <c r="B348" s="138"/>
      <c r="H348" s="145"/>
      <c r="J348" s="145"/>
      <c r="AH348" s="196"/>
    </row>
    <row r="349" spans="1:34" s="4" customFormat="1" x14ac:dyDescent="0.25">
      <c r="A349" s="196"/>
      <c r="B349" s="138"/>
      <c r="H349" s="145"/>
      <c r="J349" s="145"/>
      <c r="AH349" s="196"/>
    </row>
    <row r="350" spans="1:34" s="4" customFormat="1" x14ac:dyDescent="0.25">
      <c r="A350" s="196"/>
      <c r="B350" s="138"/>
      <c r="H350" s="145"/>
      <c r="J350" s="145"/>
      <c r="AH350" s="196"/>
    </row>
    <row r="351" spans="1:34" s="4" customFormat="1" x14ac:dyDescent="0.25">
      <c r="A351" s="196"/>
      <c r="B351" s="138"/>
      <c r="H351" s="145"/>
      <c r="J351" s="145"/>
      <c r="AH351" s="196"/>
    </row>
    <row r="352" spans="1:34" s="4" customFormat="1" x14ac:dyDescent="0.25">
      <c r="A352" s="196"/>
      <c r="B352" s="138"/>
      <c r="H352" s="145"/>
      <c r="J352" s="145"/>
      <c r="AH352" s="196"/>
    </row>
    <row r="353" spans="1:34" s="4" customFormat="1" x14ac:dyDescent="0.25">
      <c r="A353" s="196"/>
      <c r="B353" s="138"/>
      <c r="H353" s="145"/>
      <c r="J353" s="145"/>
      <c r="AH353" s="196"/>
    </row>
    <row r="354" spans="1:34" s="4" customFormat="1" x14ac:dyDescent="0.25">
      <c r="A354" s="196"/>
      <c r="B354" s="138"/>
      <c r="H354" s="145"/>
      <c r="J354" s="145"/>
      <c r="AH354" s="196"/>
    </row>
    <row r="355" spans="1:34" s="4" customFormat="1" x14ac:dyDescent="0.25">
      <c r="A355" s="196"/>
      <c r="B355" s="138"/>
      <c r="H355" s="145"/>
      <c r="J355" s="145"/>
      <c r="AH355" s="196"/>
    </row>
    <row r="356" spans="1:34" s="4" customFormat="1" x14ac:dyDescent="0.25">
      <c r="A356" s="196"/>
      <c r="B356" s="138"/>
      <c r="H356" s="145"/>
      <c r="J356" s="145"/>
      <c r="AH356" s="196"/>
    </row>
    <row r="357" spans="1:34" s="4" customFormat="1" ht="12.75" customHeight="1" x14ac:dyDescent="0.25">
      <c r="A357" s="196"/>
      <c r="B357" s="138"/>
      <c r="H357" s="145"/>
      <c r="J357" s="145"/>
      <c r="AH357" s="196"/>
    </row>
    <row r="358" spans="1:34" s="4" customFormat="1" ht="12.75" customHeight="1" x14ac:dyDescent="0.25">
      <c r="A358" s="196"/>
      <c r="B358" s="138"/>
      <c r="H358" s="145"/>
      <c r="J358" s="145"/>
      <c r="AH358" s="196"/>
    </row>
    <row r="359" spans="1:34" s="4" customFormat="1" ht="12.75" customHeight="1" x14ac:dyDescent="0.25">
      <c r="A359" s="196"/>
      <c r="B359" s="138"/>
      <c r="H359" s="145"/>
      <c r="J359" s="145"/>
      <c r="AH359" s="196"/>
    </row>
    <row r="360" spans="1:34" s="4" customFormat="1" ht="12.75" customHeight="1" x14ac:dyDescent="0.25">
      <c r="A360" s="196"/>
      <c r="B360" s="138"/>
      <c r="H360" s="145"/>
      <c r="J360" s="145"/>
      <c r="AH360" s="196"/>
    </row>
    <row r="361" spans="1:34" s="4" customFormat="1" ht="12.75" customHeight="1" x14ac:dyDescent="0.25">
      <c r="A361" s="196"/>
      <c r="B361" s="138"/>
      <c r="H361" s="145"/>
      <c r="J361" s="145"/>
      <c r="AH361" s="196"/>
    </row>
    <row r="362" spans="1:34" s="4" customFormat="1" ht="12.75" customHeight="1" x14ac:dyDescent="0.25">
      <c r="A362" s="196"/>
      <c r="B362" s="138"/>
      <c r="H362" s="145"/>
      <c r="J362" s="145"/>
      <c r="AH362" s="196"/>
    </row>
    <row r="363" spans="1:34" s="4" customFormat="1" x14ac:dyDescent="0.25">
      <c r="A363" s="196"/>
      <c r="B363" s="138"/>
      <c r="H363" s="145"/>
      <c r="J363" s="145"/>
      <c r="AH363" s="196"/>
    </row>
    <row r="364" spans="1:34" s="4" customFormat="1" x14ac:dyDescent="0.25">
      <c r="A364" s="196"/>
      <c r="B364" s="138"/>
      <c r="H364" s="145"/>
      <c r="J364" s="145"/>
      <c r="AH364" s="196"/>
    </row>
    <row r="365" spans="1:34" s="4" customFormat="1" x14ac:dyDescent="0.25">
      <c r="A365" s="196"/>
      <c r="B365" s="138"/>
      <c r="H365" s="145"/>
      <c r="J365" s="145"/>
      <c r="AH365" s="196"/>
    </row>
    <row r="366" spans="1:34" s="4" customFormat="1" x14ac:dyDescent="0.25">
      <c r="A366" s="196"/>
      <c r="B366" s="138"/>
      <c r="H366" s="145"/>
      <c r="J366" s="145"/>
      <c r="AH366" s="196"/>
    </row>
    <row r="367" spans="1:34" s="4" customFormat="1" x14ac:dyDescent="0.25">
      <c r="A367" s="196"/>
      <c r="B367" s="138"/>
      <c r="H367" s="145"/>
      <c r="J367" s="145"/>
      <c r="AH367" s="196"/>
    </row>
    <row r="368" spans="1:34" s="4" customFormat="1" x14ac:dyDescent="0.25">
      <c r="A368" s="196"/>
      <c r="B368" s="138"/>
      <c r="H368" s="145"/>
      <c r="J368" s="145"/>
      <c r="AH368" s="196"/>
    </row>
    <row r="369" spans="1:34" s="4" customFormat="1" x14ac:dyDescent="0.25">
      <c r="A369" s="196"/>
      <c r="B369" s="138"/>
      <c r="H369" s="145"/>
      <c r="J369" s="145"/>
      <c r="AH369" s="196"/>
    </row>
    <row r="370" spans="1:34" s="4" customFormat="1" x14ac:dyDescent="0.25">
      <c r="A370" s="196"/>
      <c r="B370" s="138"/>
      <c r="H370" s="145"/>
      <c r="J370" s="145"/>
      <c r="AH370" s="196"/>
    </row>
    <row r="371" spans="1:34" s="4" customFormat="1" x14ac:dyDescent="0.25">
      <c r="A371" s="196"/>
      <c r="B371" s="138"/>
      <c r="H371" s="145"/>
      <c r="J371" s="145"/>
      <c r="AH371" s="196"/>
    </row>
    <row r="372" spans="1:34" s="4" customFormat="1" x14ac:dyDescent="0.25">
      <c r="A372" s="196"/>
      <c r="B372" s="138"/>
      <c r="H372" s="145"/>
      <c r="J372" s="145"/>
      <c r="AH372" s="196"/>
    </row>
    <row r="373" spans="1:34" x14ac:dyDescent="0.25">
      <c r="A373" s="201"/>
    </row>
    <row r="374" spans="1:34" x14ac:dyDescent="0.25">
      <c r="A374" s="201"/>
    </row>
  </sheetData>
  <mergeCells count="130"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V5:AE5"/>
    <mergeCell ref="AF5:AF8"/>
    <mergeCell ref="AG5:AG8"/>
    <mergeCell ref="AH5:AH8"/>
    <mergeCell ref="K6:K8"/>
    <mergeCell ref="L6:O6"/>
    <mergeCell ref="P6:P8"/>
    <mergeCell ref="Q6:Q8"/>
    <mergeCell ref="R6:R8"/>
    <mergeCell ref="S6:S8"/>
    <mergeCell ref="AD6:AE6"/>
    <mergeCell ref="L7:L8"/>
    <mergeCell ref="M7:O7"/>
    <mergeCell ref="T7:T8"/>
    <mergeCell ref="U7:U8"/>
    <mergeCell ref="W7:W8"/>
    <mergeCell ref="X7:Z7"/>
    <mergeCell ref="AD7:AD8"/>
    <mergeCell ref="AE7:AE8"/>
    <mergeCell ref="T6:U6"/>
    <mergeCell ref="V6:V8"/>
    <mergeCell ref="W6:Z6"/>
    <mergeCell ref="AA6:AA8"/>
    <mergeCell ref="AB6:AB8"/>
    <mergeCell ref="AC6:AC8"/>
    <mergeCell ref="I38:I40"/>
    <mergeCell ref="J38:J40"/>
    <mergeCell ref="K38:K40"/>
    <mergeCell ref="L38:O38"/>
    <mergeCell ref="P38:P40"/>
    <mergeCell ref="Q38:Q40"/>
    <mergeCell ref="B9:AH9"/>
    <mergeCell ref="B36:AG36"/>
    <mergeCell ref="B37:B40"/>
    <mergeCell ref="C37:C40"/>
    <mergeCell ref="G37:G40"/>
    <mergeCell ref="H37:J37"/>
    <mergeCell ref="K37:U37"/>
    <mergeCell ref="V37:AE37"/>
    <mergeCell ref="AG37:AG40"/>
    <mergeCell ref="H38:H40"/>
    <mergeCell ref="AC38:AC40"/>
    <mergeCell ref="AD38:AE38"/>
    <mergeCell ref="L39:L40"/>
    <mergeCell ref="M39:O39"/>
    <mergeCell ref="T39:T40"/>
    <mergeCell ref="U39:U40"/>
    <mergeCell ref="W39:W40"/>
    <mergeCell ref="X39:Z39"/>
    <mergeCell ref="AD39:AD40"/>
    <mergeCell ref="AE39:AE40"/>
    <mergeCell ref="S38:S40"/>
    <mergeCell ref="T38:U38"/>
    <mergeCell ref="V38:V40"/>
    <mergeCell ref="W38:Z38"/>
    <mergeCell ref="AA38:AA40"/>
    <mergeCell ref="AB38:AB40"/>
    <mergeCell ref="J53:J55"/>
    <mergeCell ref="K53:K55"/>
    <mergeCell ref="L53:O53"/>
    <mergeCell ref="P53:P55"/>
    <mergeCell ref="Q53:Q55"/>
    <mergeCell ref="S53:S55"/>
    <mergeCell ref="B51:AG51"/>
    <mergeCell ref="B52:B55"/>
    <mergeCell ref="C52:C55"/>
    <mergeCell ref="G52:G55"/>
    <mergeCell ref="H52:J52"/>
    <mergeCell ref="K52:U52"/>
    <mergeCell ref="V52:AE52"/>
    <mergeCell ref="AG52:AG55"/>
    <mergeCell ref="H53:H55"/>
    <mergeCell ref="I53:I55"/>
    <mergeCell ref="AD53:AE53"/>
    <mergeCell ref="L54:L55"/>
    <mergeCell ref="M54:O54"/>
    <mergeCell ref="T54:T55"/>
    <mergeCell ref="U54:U55"/>
    <mergeCell ref="W54:W55"/>
    <mergeCell ref="X54:Z54"/>
    <mergeCell ref="AD54:AD55"/>
    <mergeCell ref="AE54:AE55"/>
    <mergeCell ref="T53:U53"/>
    <mergeCell ref="V53:V55"/>
    <mergeCell ref="W53:Z53"/>
    <mergeCell ref="AA53:AA55"/>
    <mergeCell ref="AB53:AB55"/>
    <mergeCell ref="AC53:AC55"/>
    <mergeCell ref="B66:AG66"/>
    <mergeCell ref="B67:B70"/>
    <mergeCell ref="C67:C70"/>
    <mergeCell ref="G67:G70"/>
    <mergeCell ref="H67:J67"/>
    <mergeCell ref="K67:U67"/>
    <mergeCell ref="V67:AE67"/>
    <mergeCell ref="AG67:AG70"/>
    <mergeCell ref="H68:H70"/>
    <mergeCell ref="I68:I70"/>
    <mergeCell ref="C82:O82"/>
    <mergeCell ref="AD68:AE68"/>
    <mergeCell ref="L69:L70"/>
    <mergeCell ref="M69:O69"/>
    <mergeCell ref="T69:T70"/>
    <mergeCell ref="U69:U70"/>
    <mergeCell ref="W69:W70"/>
    <mergeCell ref="X69:Z69"/>
    <mergeCell ref="AD69:AD70"/>
    <mergeCell ref="AE69:AE70"/>
    <mergeCell ref="T68:U68"/>
    <mergeCell ref="V68:V70"/>
    <mergeCell ref="W68:Z68"/>
    <mergeCell ref="AA68:AA70"/>
    <mergeCell ref="AB68:AB70"/>
    <mergeCell ref="AC68:AC70"/>
    <mergeCell ref="J68:J70"/>
    <mergeCell ref="K68:K70"/>
    <mergeCell ref="L68:O68"/>
    <mergeCell ref="P68:P70"/>
    <mergeCell ref="Q68:Q70"/>
    <mergeCell ref="S68:S7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325"/>
  <sheetViews>
    <sheetView zoomScale="73" zoomScaleNormal="73" workbookViewId="0">
      <selection activeCell="AD39" sqref="A3:AF39"/>
    </sheetView>
  </sheetViews>
  <sheetFormatPr defaultRowHeight="15" x14ac:dyDescent="0.25"/>
  <cols>
    <col min="1" max="1" width="9.28515625" customWidth="1"/>
    <col min="2" max="2" width="47.7109375" customWidth="1"/>
    <col min="3" max="5" width="5.140625" hidden="1" customWidth="1"/>
    <col min="6" max="6" width="10.28515625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  <col min="33" max="33" width="26.7109375" style="201" customWidth="1"/>
  </cols>
  <sheetData>
    <row r="1" spans="1:33" ht="0.75" customHeight="1" x14ac:dyDescent="0.25"/>
    <row r="2" spans="1:33" ht="15" customHeight="1" x14ac:dyDescent="0.3">
      <c r="AA2" s="1736"/>
      <c r="AB2" s="1736"/>
      <c r="AC2" s="1736"/>
      <c r="AD2" s="1736"/>
      <c r="AE2" s="2"/>
    </row>
    <row r="3" spans="1:33" ht="36" customHeight="1" x14ac:dyDescent="0.35">
      <c r="F3" t="s">
        <v>444</v>
      </c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3" t="s">
        <v>445</v>
      </c>
      <c r="AD3" s="3"/>
      <c r="AE3" s="3"/>
      <c r="AF3" s="3"/>
    </row>
    <row r="4" spans="1:33" ht="21.75" customHeight="1" thickBot="1" x14ac:dyDescent="0.35">
      <c r="A4" s="1739" t="s">
        <v>446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</row>
    <row r="5" spans="1:33" s="4" customFormat="1" ht="25.5" customHeight="1" thickBot="1" x14ac:dyDescent="0.3">
      <c r="A5" s="1740" t="s">
        <v>2</v>
      </c>
      <c r="B5" s="1741" t="s">
        <v>3</v>
      </c>
      <c r="C5" s="5"/>
      <c r="D5" s="5"/>
      <c r="E5" s="5"/>
      <c r="F5" s="1740" t="s">
        <v>4</v>
      </c>
      <c r="G5" s="1740" t="s">
        <v>5</v>
      </c>
      <c r="H5" s="1742" t="s">
        <v>6</v>
      </c>
      <c r="I5" s="1745" t="s">
        <v>7</v>
      </c>
      <c r="J5" s="1748" t="s">
        <v>447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49"/>
      <c r="U5" s="1748" t="s">
        <v>448</v>
      </c>
      <c r="V5" s="1748"/>
      <c r="W5" s="1748"/>
      <c r="X5" s="1748"/>
      <c r="Y5" s="1748"/>
      <c r="Z5" s="1748"/>
      <c r="AA5" s="1748"/>
      <c r="AB5" s="1748"/>
      <c r="AC5" s="1748"/>
      <c r="AD5" s="1749"/>
      <c r="AE5" s="1750" t="s">
        <v>10</v>
      </c>
      <c r="AF5" s="1794" t="s">
        <v>11</v>
      </c>
      <c r="AG5" s="1810"/>
    </row>
    <row r="6" spans="1:33" s="4" customFormat="1" ht="27.75" customHeight="1" thickBot="1" x14ac:dyDescent="0.3">
      <c r="A6" s="1740"/>
      <c r="B6" s="1741"/>
      <c r="C6" s="5"/>
      <c r="D6" s="5"/>
      <c r="E6" s="5"/>
      <c r="F6" s="1740"/>
      <c r="G6" s="1740"/>
      <c r="H6" s="1743"/>
      <c r="I6" s="1746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803" t="s">
        <v>18</v>
      </c>
      <c r="T6" s="1804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803" t="s">
        <v>18</v>
      </c>
      <c r="AD6" s="1804"/>
      <c r="AE6" s="1751"/>
      <c r="AF6" s="1795"/>
      <c r="AG6" s="1810"/>
    </row>
    <row r="7" spans="1:33" s="4" customFormat="1" ht="18" customHeight="1" thickBot="1" x14ac:dyDescent="0.3">
      <c r="A7" s="1740"/>
      <c r="B7" s="1741"/>
      <c r="C7" s="5"/>
      <c r="D7" s="5"/>
      <c r="E7" s="5"/>
      <c r="F7" s="1740"/>
      <c r="G7" s="1740"/>
      <c r="H7" s="1743"/>
      <c r="I7" s="1746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118</v>
      </c>
      <c r="T7" s="1732" t="s">
        <v>119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118</v>
      </c>
      <c r="AD7" s="1732" t="s">
        <v>119</v>
      </c>
      <c r="AE7" s="1751"/>
      <c r="AF7" s="1795"/>
      <c r="AG7" s="1810"/>
    </row>
    <row r="8" spans="1:33" s="4" customFormat="1" ht="93.75" customHeight="1" thickBot="1" x14ac:dyDescent="0.3">
      <c r="A8" s="1740"/>
      <c r="B8" s="1741"/>
      <c r="C8" s="5"/>
      <c r="D8" s="5"/>
      <c r="E8" s="5"/>
      <c r="F8" s="1740"/>
      <c r="G8" s="1740"/>
      <c r="H8" s="1744"/>
      <c r="I8" s="1747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33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33"/>
      <c r="AE8" s="1752"/>
      <c r="AF8" s="1796"/>
      <c r="AG8" s="1810"/>
    </row>
    <row r="9" spans="1:33" s="4" customFormat="1" ht="18.75" customHeight="1" thickBot="1" x14ac:dyDescent="0.3">
      <c r="A9" s="417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746"/>
      <c r="AG9" s="205"/>
    </row>
    <row r="10" spans="1:33" s="7" customFormat="1" ht="18" customHeight="1" thickBot="1" x14ac:dyDescent="0.3">
      <c r="A10" s="41" t="s">
        <v>309</v>
      </c>
      <c r="B10" s="42" t="s">
        <v>310</v>
      </c>
      <c r="C10" s="10"/>
      <c r="D10" s="10"/>
      <c r="E10" s="10"/>
      <c r="F10" s="43" t="s">
        <v>311</v>
      </c>
      <c r="G10" s="44">
        <v>216</v>
      </c>
      <c r="H10" s="12"/>
      <c r="I10" s="13">
        <f>J10+U10</f>
        <v>88</v>
      </c>
      <c r="J10" s="12">
        <f t="shared" ref="J10:J26" si="0">K10+O10</f>
        <v>42</v>
      </c>
      <c r="K10" s="14">
        <f>SUM(L10:N10)</f>
        <v>24</v>
      </c>
      <c r="L10" s="14"/>
      <c r="M10" s="14"/>
      <c r="N10" s="14">
        <v>24</v>
      </c>
      <c r="O10" s="14">
        <v>18</v>
      </c>
      <c r="P10" s="14"/>
      <c r="Q10" s="14"/>
      <c r="R10" s="14"/>
      <c r="S10" s="14"/>
      <c r="T10" s="13" t="s">
        <v>30</v>
      </c>
      <c r="U10" s="19">
        <f>V10+Z10</f>
        <v>46</v>
      </c>
      <c r="V10" s="14">
        <f>SUM(W10:Y10)</f>
        <v>26</v>
      </c>
      <c r="W10" s="14"/>
      <c r="X10" s="14"/>
      <c r="Y10" s="14">
        <v>26</v>
      </c>
      <c r="Z10" s="14">
        <v>20</v>
      </c>
      <c r="AA10" s="14"/>
      <c r="AB10" s="14"/>
      <c r="AC10" s="14" t="s">
        <v>58</v>
      </c>
      <c r="AD10" s="13"/>
      <c r="AE10" s="12"/>
      <c r="AF10" s="13"/>
      <c r="AG10" s="837"/>
    </row>
    <row r="11" spans="1:33" s="7" customFormat="1" ht="18" customHeight="1" thickBot="1" x14ac:dyDescent="0.3">
      <c r="A11" s="41" t="s">
        <v>312</v>
      </c>
      <c r="B11" s="42" t="s">
        <v>313</v>
      </c>
      <c r="C11" s="10"/>
      <c r="D11" s="10"/>
      <c r="E11" s="10"/>
      <c r="F11" s="999" t="s">
        <v>449</v>
      </c>
      <c r="G11" s="44">
        <v>270</v>
      </c>
      <c r="H11" s="12"/>
      <c r="I11" s="13">
        <f t="shared" ref="I11:I26" si="1">J11+U11</f>
        <v>78</v>
      </c>
      <c r="J11" s="12">
        <f t="shared" si="0"/>
        <v>78</v>
      </c>
      <c r="K11" s="14">
        <f t="shared" ref="K11:K26" si="2">SUM(L11:N11)</f>
        <v>48</v>
      </c>
      <c r="L11" s="14"/>
      <c r="M11" s="14"/>
      <c r="N11" s="14">
        <v>48</v>
      </c>
      <c r="O11" s="14">
        <v>30</v>
      </c>
      <c r="P11" s="14"/>
      <c r="Q11" s="14"/>
      <c r="R11" s="14"/>
      <c r="S11" s="14"/>
      <c r="T11" s="13" t="s">
        <v>62</v>
      </c>
      <c r="U11" s="19">
        <f t="shared" ref="U11:U26" si="3">V11+Z11</f>
        <v>0</v>
      </c>
      <c r="V11" s="14">
        <f t="shared" ref="V11:V26" si="4">SUM(W11:Y11)</f>
        <v>0</v>
      </c>
      <c r="W11" s="14"/>
      <c r="X11" s="14"/>
      <c r="Y11" s="14"/>
      <c r="Z11" s="14"/>
      <c r="AA11" s="14"/>
      <c r="AB11" s="14"/>
      <c r="AC11" s="45"/>
      <c r="AD11" s="13"/>
      <c r="AE11" s="12"/>
      <c r="AF11" s="13"/>
      <c r="AG11" s="1000"/>
    </row>
    <row r="12" spans="1:33" s="7" customFormat="1" ht="18" customHeight="1" thickBot="1" x14ac:dyDescent="0.3">
      <c r="A12" s="41" t="s">
        <v>450</v>
      </c>
      <c r="B12" s="42" t="s">
        <v>392</v>
      </c>
      <c r="C12" s="10"/>
      <c r="D12" s="10"/>
      <c r="E12" s="10"/>
      <c r="F12" s="43" t="s">
        <v>147</v>
      </c>
      <c r="G12" s="44">
        <v>216</v>
      </c>
      <c r="H12" s="30"/>
      <c r="I12" s="13">
        <f t="shared" si="1"/>
        <v>108</v>
      </c>
      <c r="J12" s="12"/>
      <c r="K12" s="14"/>
      <c r="L12" s="35"/>
      <c r="M12" s="35"/>
      <c r="N12" s="35"/>
      <c r="O12" s="35"/>
      <c r="P12" s="35"/>
      <c r="Q12" s="35"/>
      <c r="R12" s="35"/>
      <c r="S12" s="35"/>
      <c r="T12" s="36"/>
      <c r="U12" s="19">
        <f t="shared" si="3"/>
        <v>108</v>
      </c>
      <c r="V12" s="14">
        <f t="shared" si="4"/>
        <v>54</v>
      </c>
      <c r="W12" s="35">
        <v>26</v>
      </c>
      <c r="X12" s="35"/>
      <c r="Y12" s="35">
        <v>28</v>
      </c>
      <c r="Z12" s="35">
        <v>54</v>
      </c>
      <c r="AA12" s="35"/>
      <c r="AB12" s="35"/>
      <c r="AC12" s="35" t="s">
        <v>58</v>
      </c>
      <c r="AD12" s="36"/>
      <c r="AE12" s="30"/>
      <c r="AF12" s="855"/>
      <c r="AG12" s="837"/>
    </row>
    <row r="13" spans="1:33" s="46" customFormat="1" ht="18" customHeight="1" thickBot="1" x14ac:dyDescent="0.3">
      <c r="A13" s="226" t="s">
        <v>397</v>
      </c>
      <c r="B13" s="42" t="s">
        <v>398</v>
      </c>
      <c r="C13" s="10"/>
      <c r="D13" s="10"/>
      <c r="E13" s="10"/>
      <c r="F13" s="43" t="s">
        <v>311</v>
      </c>
      <c r="G13" s="44">
        <v>216</v>
      </c>
      <c r="H13" s="47"/>
      <c r="I13" s="13">
        <f t="shared" si="1"/>
        <v>144</v>
      </c>
      <c r="J13" s="12">
        <f t="shared" si="0"/>
        <v>144</v>
      </c>
      <c r="K13" s="14">
        <f t="shared" si="2"/>
        <v>60</v>
      </c>
      <c r="L13" s="14">
        <v>26</v>
      </c>
      <c r="M13" s="14"/>
      <c r="N13" s="14">
        <v>34</v>
      </c>
      <c r="O13" s="14">
        <v>84</v>
      </c>
      <c r="P13" s="14"/>
      <c r="Q13" s="14"/>
      <c r="R13" s="14"/>
      <c r="S13" s="14" t="s">
        <v>58</v>
      </c>
      <c r="T13" s="13"/>
      <c r="U13" s="19"/>
      <c r="V13" s="14"/>
      <c r="W13" s="64"/>
      <c r="X13" s="64"/>
      <c r="Y13" s="14"/>
      <c r="Z13" s="14"/>
      <c r="AA13" s="14"/>
      <c r="AB13" s="14"/>
      <c r="AC13" s="45"/>
      <c r="AD13" s="13"/>
      <c r="AE13" s="12"/>
      <c r="AF13" s="13"/>
      <c r="AG13" s="1001"/>
    </row>
    <row r="14" spans="1:33" s="7" customFormat="1" ht="18" customHeight="1" thickBot="1" x14ac:dyDescent="0.3">
      <c r="A14" s="41" t="s">
        <v>451</v>
      </c>
      <c r="B14" s="42" t="s">
        <v>452</v>
      </c>
      <c r="C14" s="51"/>
      <c r="D14" s="51"/>
      <c r="E14" s="51"/>
      <c r="F14" s="43" t="s">
        <v>73</v>
      </c>
      <c r="G14" s="44">
        <v>162</v>
      </c>
      <c r="H14" s="14"/>
      <c r="I14" s="13">
        <f t="shared" si="1"/>
        <v>162</v>
      </c>
      <c r="J14" s="12">
        <f t="shared" si="0"/>
        <v>162</v>
      </c>
      <c r="K14" s="14">
        <f t="shared" si="2"/>
        <v>72</v>
      </c>
      <c r="L14" s="14">
        <v>48</v>
      </c>
      <c r="M14" s="14">
        <v>24</v>
      </c>
      <c r="N14" s="14"/>
      <c r="O14" s="14">
        <v>90</v>
      </c>
      <c r="P14" s="14"/>
      <c r="Q14" s="14"/>
      <c r="R14" s="14"/>
      <c r="S14" s="14" t="s">
        <v>58</v>
      </c>
      <c r="T14" s="13"/>
      <c r="U14" s="19"/>
      <c r="V14" s="14"/>
      <c r="W14" s="14"/>
      <c r="X14" s="14"/>
      <c r="Y14" s="14"/>
      <c r="Z14" s="14"/>
      <c r="AA14" s="14"/>
      <c r="AB14" s="14"/>
      <c r="AC14" s="45"/>
      <c r="AD14" s="13"/>
      <c r="AE14" s="12"/>
      <c r="AF14" s="13"/>
      <c r="AG14" s="1001"/>
    </row>
    <row r="15" spans="1:33" s="7" customFormat="1" ht="18" customHeight="1" thickBot="1" x14ac:dyDescent="0.3">
      <c r="A15" s="226" t="s">
        <v>401</v>
      </c>
      <c r="B15" s="42" t="s">
        <v>402</v>
      </c>
      <c r="C15" s="1002"/>
      <c r="D15" s="1002"/>
      <c r="E15" s="1002"/>
      <c r="F15" s="43" t="s">
        <v>311</v>
      </c>
      <c r="G15" s="44">
        <v>216</v>
      </c>
      <c r="H15" s="12"/>
      <c r="I15" s="13">
        <f t="shared" si="1"/>
        <v>130</v>
      </c>
      <c r="J15" s="12">
        <f t="shared" si="0"/>
        <v>130</v>
      </c>
      <c r="K15" s="14">
        <f t="shared" si="2"/>
        <v>60</v>
      </c>
      <c r="L15" s="14">
        <v>46</v>
      </c>
      <c r="M15" s="14"/>
      <c r="N15" s="14">
        <v>14</v>
      </c>
      <c r="O15" s="14">
        <v>70</v>
      </c>
      <c r="P15" s="14"/>
      <c r="Q15" s="14"/>
      <c r="R15" s="14"/>
      <c r="S15" s="14" t="s">
        <v>58</v>
      </c>
      <c r="T15" s="13"/>
      <c r="U15" s="19"/>
      <c r="V15" s="14"/>
      <c r="W15" s="14"/>
      <c r="X15" s="14"/>
      <c r="Y15" s="14"/>
      <c r="Z15" s="14"/>
      <c r="AA15" s="14"/>
      <c r="AB15" s="14"/>
      <c r="AC15" s="45"/>
      <c r="AD15" s="13"/>
      <c r="AE15" s="12"/>
      <c r="AF15" s="13"/>
      <c r="AG15" s="1001"/>
    </row>
    <row r="16" spans="1:33" s="7" customFormat="1" ht="18" customHeight="1" thickBot="1" x14ac:dyDescent="0.3">
      <c r="A16" s="41" t="s">
        <v>81</v>
      </c>
      <c r="B16" s="42" t="s">
        <v>453</v>
      </c>
      <c r="C16" s="8"/>
      <c r="D16" s="9"/>
      <c r="E16" s="8"/>
      <c r="F16" s="43" t="s">
        <v>73</v>
      </c>
      <c r="G16" s="44">
        <v>162</v>
      </c>
      <c r="H16" s="12"/>
      <c r="I16" s="13">
        <f t="shared" si="1"/>
        <v>162</v>
      </c>
      <c r="J16" s="12"/>
      <c r="K16" s="14"/>
      <c r="L16" s="14"/>
      <c r="M16" s="14"/>
      <c r="N16" s="14"/>
      <c r="O16" s="14"/>
      <c r="P16" s="14"/>
      <c r="Q16" s="14"/>
      <c r="R16" s="14"/>
      <c r="S16" s="45"/>
      <c r="T16" s="13"/>
      <c r="U16" s="19">
        <f t="shared" si="3"/>
        <v>162</v>
      </c>
      <c r="V16" s="14">
        <f t="shared" si="4"/>
        <v>90</v>
      </c>
      <c r="W16" s="14">
        <v>66</v>
      </c>
      <c r="X16" s="14"/>
      <c r="Y16" s="14">
        <v>24</v>
      </c>
      <c r="Z16" s="14">
        <v>72</v>
      </c>
      <c r="AA16" s="14"/>
      <c r="AB16" s="14"/>
      <c r="AC16" s="14" t="s">
        <v>58</v>
      </c>
      <c r="AD16" s="13"/>
      <c r="AE16" s="12"/>
      <c r="AF16" s="13"/>
      <c r="AG16" s="1001"/>
    </row>
    <row r="17" spans="1:64" s="7" customFormat="1" ht="18" customHeight="1" thickBot="1" x14ac:dyDescent="0.3">
      <c r="A17" s="41" t="s">
        <v>254</v>
      </c>
      <c r="B17" s="42" t="s">
        <v>454</v>
      </c>
      <c r="C17" s="8"/>
      <c r="D17" s="9"/>
      <c r="E17" s="8"/>
      <c r="F17" s="43" t="s">
        <v>147</v>
      </c>
      <c r="G17" s="44">
        <v>108</v>
      </c>
      <c r="H17" s="19"/>
      <c r="I17" s="13">
        <f t="shared" si="1"/>
        <v>108</v>
      </c>
      <c r="J17" s="12">
        <f t="shared" si="0"/>
        <v>108</v>
      </c>
      <c r="K17" s="14">
        <f t="shared" si="2"/>
        <v>68</v>
      </c>
      <c r="L17" s="20">
        <v>56</v>
      </c>
      <c r="M17" s="20"/>
      <c r="N17" s="20">
        <v>12</v>
      </c>
      <c r="O17" s="20">
        <v>40</v>
      </c>
      <c r="P17" s="20"/>
      <c r="Q17" s="20"/>
      <c r="R17" s="20"/>
      <c r="S17" s="20" t="s">
        <v>58</v>
      </c>
      <c r="T17" s="21"/>
      <c r="U17" s="19"/>
      <c r="V17" s="14"/>
      <c r="W17" s="20"/>
      <c r="X17" s="20"/>
      <c r="Y17" s="20"/>
      <c r="Z17" s="20"/>
      <c r="AA17" s="20"/>
      <c r="AB17" s="20"/>
      <c r="AC17" s="20"/>
      <c r="AD17" s="21"/>
      <c r="AE17" s="19"/>
      <c r="AF17" s="21"/>
      <c r="AG17" s="1001"/>
    </row>
    <row r="18" spans="1:64" s="7" customFormat="1" ht="18" customHeight="1" thickBot="1" x14ac:dyDescent="0.3">
      <c r="A18" s="41" t="s">
        <v>322</v>
      </c>
      <c r="B18" s="42" t="s">
        <v>404</v>
      </c>
      <c r="C18" s="8"/>
      <c r="D18" s="9"/>
      <c r="E18" s="8"/>
      <c r="F18" s="43"/>
      <c r="G18" s="44">
        <v>108</v>
      </c>
      <c r="H18" s="19"/>
      <c r="I18" s="13">
        <f t="shared" si="1"/>
        <v>108</v>
      </c>
      <c r="J18" s="12">
        <f t="shared" si="0"/>
        <v>56</v>
      </c>
      <c r="K18" s="14">
        <f t="shared" si="2"/>
        <v>28</v>
      </c>
      <c r="L18" s="20">
        <v>18</v>
      </c>
      <c r="M18" s="20">
        <v>10</v>
      </c>
      <c r="N18" s="20"/>
      <c r="O18" s="20">
        <v>28</v>
      </c>
      <c r="P18" s="20"/>
      <c r="Q18" s="20"/>
      <c r="R18" s="20"/>
      <c r="S18" s="1003"/>
      <c r="T18" s="21" t="s">
        <v>30</v>
      </c>
      <c r="U18" s="19">
        <f t="shared" si="3"/>
        <v>52</v>
      </c>
      <c r="V18" s="14">
        <f t="shared" si="4"/>
        <v>24</v>
      </c>
      <c r="W18" s="20">
        <v>14</v>
      </c>
      <c r="X18" s="20">
        <v>10</v>
      </c>
      <c r="Y18" s="20"/>
      <c r="Z18" s="20">
        <v>28</v>
      </c>
      <c r="AA18" s="20"/>
      <c r="AB18" s="20"/>
      <c r="AC18" s="1003"/>
      <c r="AD18" s="21" t="s">
        <v>62</v>
      </c>
      <c r="AE18" s="19"/>
      <c r="AF18" s="21"/>
      <c r="AG18" s="1001"/>
    </row>
    <row r="19" spans="1:64" s="1004" customFormat="1" ht="18" customHeight="1" thickBot="1" x14ac:dyDescent="0.3">
      <c r="A19" s="41" t="s">
        <v>455</v>
      </c>
      <c r="B19" s="42" t="s">
        <v>456</v>
      </c>
      <c r="C19" s="55"/>
      <c r="D19" s="55"/>
      <c r="E19" s="55"/>
      <c r="F19" s="43" t="s">
        <v>311</v>
      </c>
      <c r="G19" s="44">
        <v>216</v>
      </c>
      <c r="H19" s="19"/>
      <c r="I19" s="13">
        <f t="shared" si="1"/>
        <v>216</v>
      </c>
      <c r="J19" s="12"/>
      <c r="K19" s="14"/>
      <c r="L19" s="20"/>
      <c r="M19" s="20"/>
      <c r="N19" s="20"/>
      <c r="O19" s="20"/>
      <c r="P19" s="20"/>
      <c r="Q19" s="20"/>
      <c r="R19" s="20"/>
      <c r="S19" s="20"/>
      <c r="T19" s="454"/>
      <c r="U19" s="19">
        <f t="shared" si="3"/>
        <v>216</v>
      </c>
      <c r="V19" s="14">
        <f t="shared" si="4"/>
        <v>106</v>
      </c>
      <c r="W19" s="20">
        <v>40</v>
      </c>
      <c r="X19" s="20">
        <v>34</v>
      </c>
      <c r="Y19" s="20">
        <v>32</v>
      </c>
      <c r="Z19" s="20">
        <v>110</v>
      </c>
      <c r="AA19" s="1003" t="s">
        <v>231</v>
      </c>
      <c r="AB19" s="20"/>
      <c r="AC19" s="20" t="s">
        <v>58</v>
      </c>
      <c r="AD19" s="21"/>
      <c r="AE19" s="19"/>
      <c r="AF19" s="21"/>
      <c r="AG19" s="83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004" customFormat="1" ht="18" customHeight="1" thickBot="1" x14ac:dyDescent="0.3">
      <c r="A20" s="41" t="s">
        <v>457</v>
      </c>
      <c r="B20" s="42" t="s">
        <v>458</v>
      </c>
      <c r="C20" s="55"/>
      <c r="D20" s="55"/>
      <c r="E20" s="55"/>
      <c r="F20" s="43" t="s">
        <v>459</v>
      </c>
      <c r="G20" s="44">
        <v>108</v>
      </c>
      <c r="H20" s="19"/>
      <c r="I20" s="13">
        <f t="shared" si="1"/>
        <v>108</v>
      </c>
      <c r="J20" s="12"/>
      <c r="K20" s="14"/>
      <c r="L20" s="20"/>
      <c r="M20" s="20"/>
      <c r="N20" s="20"/>
      <c r="O20" s="20"/>
      <c r="P20" s="20"/>
      <c r="Q20" s="20"/>
      <c r="R20" s="20"/>
      <c r="S20" s="20"/>
      <c r="T20" s="13"/>
      <c r="U20" s="19">
        <f t="shared" si="3"/>
        <v>108</v>
      </c>
      <c r="V20" s="14">
        <f t="shared" si="4"/>
        <v>58</v>
      </c>
      <c r="W20" s="20">
        <v>32</v>
      </c>
      <c r="X20" s="20">
        <v>26</v>
      </c>
      <c r="Y20" s="20"/>
      <c r="Z20" s="20">
        <v>50</v>
      </c>
      <c r="AA20" s="20"/>
      <c r="AB20" s="20"/>
      <c r="AC20" s="1003"/>
      <c r="AD20" s="21" t="s">
        <v>62</v>
      </c>
      <c r="AE20" s="19"/>
      <c r="AF20" s="21"/>
      <c r="AG20" s="83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004" customFormat="1" ht="18" customHeight="1" thickBot="1" x14ac:dyDescent="0.3">
      <c r="A21" s="41" t="s">
        <v>460</v>
      </c>
      <c r="B21" s="42" t="s">
        <v>461</v>
      </c>
      <c r="C21" s="55"/>
      <c r="D21" s="55"/>
      <c r="E21" s="55"/>
      <c r="F21" s="43" t="s">
        <v>147</v>
      </c>
      <c r="G21" s="44">
        <v>81</v>
      </c>
      <c r="H21" s="19"/>
      <c r="I21" s="13">
        <f t="shared" si="1"/>
        <v>81</v>
      </c>
      <c r="J21" s="12"/>
      <c r="K21" s="14"/>
      <c r="L21" s="20"/>
      <c r="M21" s="454"/>
      <c r="N21" s="47"/>
      <c r="O21" s="19"/>
      <c r="P21" s="20"/>
      <c r="Q21" s="20"/>
      <c r="R21" s="20"/>
      <c r="S21" s="20"/>
      <c r="T21" s="21"/>
      <c r="U21" s="19">
        <f t="shared" si="3"/>
        <v>81</v>
      </c>
      <c r="V21" s="14">
        <f t="shared" si="4"/>
        <v>36</v>
      </c>
      <c r="W21" s="20">
        <v>20</v>
      </c>
      <c r="X21" s="20"/>
      <c r="Y21" s="20">
        <v>16</v>
      </c>
      <c r="Z21" s="20">
        <v>45</v>
      </c>
      <c r="AA21" s="20"/>
      <c r="AB21" s="20"/>
      <c r="AC21" s="1003"/>
      <c r="AD21" s="13" t="s">
        <v>62</v>
      </c>
      <c r="AE21" s="19"/>
      <c r="AF21" s="21"/>
      <c r="AG21" s="83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004" customFormat="1" ht="18" customHeight="1" thickBot="1" x14ac:dyDescent="0.3">
      <c r="A22" s="41" t="s">
        <v>462</v>
      </c>
      <c r="B22" s="1005" t="s">
        <v>463</v>
      </c>
      <c r="C22" s="55"/>
      <c r="D22" s="55"/>
      <c r="E22" s="55"/>
      <c r="F22" s="1006" t="s">
        <v>57</v>
      </c>
      <c r="G22" s="11">
        <v>54</v>
      </c>
      <c r="H22" s="19"/>
      <c r="I22" s="13">
        <f t="shared" si="1"/>
        <v>54</v>
      </c>
      <c r="J22" s="12">
        <f t="shared" si="0"/>
        <v>54</v>
      </c>
      <c r="K22" s="14">
        <f t="shared" si="2"/>
        <v>24</v>
      </c>
      <c r="L22" s="20">
        <v>6</v>
      </c>
      <c r="M22" s="20"/>
      <c r="N22" s="1007">
        <v>18</v>
      </c>
      <c r="O22" s="20">
        <v>30</v>
      </c>
      <c r="P22" s="20"/>
      <c r="Q22" s="20"/>
      <c r="R22" s="20"/>
      <c r="S22" s="20" t="s">
        <v>58</v>
      </c>
      <c r="T22" s="21"/>
      <c r="U22" s="19"/>
      <c r="V22" s="14"/>
      <c r="W22" s="20"/>
      <c r="X22" s="20"/>
      <c r="Y22" s="20"/>
      <c r="Z22" s="20"/>
      <c r="AA22" s="20"/>
      <c r="AB22" s="20"/>
      <c r="AC22" s="20"/>
      <c r="AD22" s="21"/>
      <c r="AE22" s="19"/>
      <c r="AF22" s="21"/>
      <c r="AG22" s="83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004" customFormat="1" ht="18" customHeight="1" thickBot="1" x14ac:dyDescent="0.3">
      <c r="A23" s="41"/>
      <c r="B23" s="42" t="s">
        <v>464</v>
      </c>
      <c r="C23" s="55"/>
      <c r="D23" s="55"/>
      <c r="E23" s="55"/>
      <c r="F23" s="43"/>
      <c r="G23" s="44">
        <v>189</v>
      </c>
      <c r="H23" s="19"/>
      <c r="I23" s="13">
        <f t="shared" si="1"/>
        <v>189</v>
      </c>
      <c r="J23" s="12"/>
      <c r="K23" s="14"/>
      <c r="L23" s="20"/>
      <c r="M23" s="20"/>
      <c r="N23" s="1007"/>
      <c r="O23" s="20"/>
      <c r="P23" s="20"/>
      <c r="Q23" s="20"/>
      <c r="R23" s="20"/>
      <c r="S23" s="20"/>
      <c r="T23" s="21"/>
      <c r="U23" s="19">
        <f t="shared" si="3"/>
        <v>189</v>
      </c>
      <c r="V23" s="14">
        <f t="shared" si="4"/>
        <v>70</v>
      </c>
      <c r="W23" s="20">
        <v>50</v>
      </c>
      <c r="X23" s="20"/>
      <c r="Y23" s="20">
        <v>20</v>
      </c>
      <c r="Z23" s="20">
        <v>119</v>
      </c>
      <c r="AA23" s="20"/>
      <c r="AB23" s="20"/>
      <c r="AC23" s="20" t="s">
        <v>58</v>
      </c>
      <c r="AD23" s="21"/>
      <c r="AE23" s="19"/>
      <c r="AF23" s="21"/>
      <c r="AG23" s="83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7" customFormat="1" ht="18" customHeight="1" thickBot="1" x14ac:dyDescent="0.3">
      <c r="A24" s="41" t="s">
        <v>259</v>
      </c>
      <c r="B24" s="42" t="s">
        <v>465</v>
      </c>
      <c r="C24" s="8"/>
      <c r="D24" s="9"/>
      <c r="E24" s="8"/>
      <c r="F24" s="43" t="s">
        <v>311</v>
      </c>
      <c r="G24" s="44">
        <v>216</v>
      </c>
      <c r="H24" s="19"/>
      <c r="I24" s="13">
        <f t="shared" si="1"/>
        <v>216</v>
      </c>
      <c r="J24" s="12">
        <f t="shared" si="0"/>
        <v>216</v>
      </c>
      <c r="K24" s="14">
        <f t="shared" si="2"/>
        <v>108</v>
      </c>
      <c r="L24" s="20"/>
      <c r="M24" s="20"/>
      <c r="N24" s="20">
        <v>108</v>
      </c>
      <c r="O24" s="20">
        <v>108</v>
      </c>
      <c r="P24" s="20"/>
      <c r="Q24" s="20"/>
      <c r="R24" s="20"/>
      <c r="S24" s="20"/>
      <c r="T24" s="21" t="s">
        <v>62</v>
      </c>
      <c r="U24" s="19"/>
      <c r="V24" s="14"/>
      <c r="W24" s="20"/>
      <c r="X24" s="20"/>
      <c r="Y24" s="20"/>
      <c r="Z24" s="20"/>
      <c r="AA24" s="20"/>
      <c r="AB24" s="20"/>
      <c r="AC24" s="20"/>
      <c r="AD24" s="21"/>
      <c r="AE24" s="19"/>
      <c r="AF24" s="21"/>
      <c r="AG24" s="1001"/>
    </row>
    <row r="25" spans="1:64" s="7" customFormat="1" ht="18" customHeight="1" thickBot="1" x14ac:dyDescent="0.3">
      <c r="A25" s="41" t="s">
        <v>432</v>
      </c>
      <c r="B25" s="42" t="s">
        <v>466</v>
      </c>
      <c r="C25" s="8"/>
      <c r="D25" s="9"/>
      <c r="E25" s="8"/>
      <c r="F25" s="43" t="s">
        <v>311</v>
      </c>
      <c r="G25" s="44">
        <v>216</v>
      </c>
      <c r="H25" s="19"/>
      <c r="I25" s="13">
        <f t="shared" si="1"/>
        <v>216</v>
      </c>
      <c r="J25" s="12">
        <f t="shared" si="0"/>
        <v>0</v>
      </c>
      <c r="K25" s="14">
        <f t="shared" si="2"/>
        <v>0</v>
      </c>
      <c r="L25" s="20"/>
      <c r="M25" s="20"/>
      <c r="N25" s="20"/>
      <c r="O25" s="20"/>
      <c r="P25" s="20"/>
      <c r="Q25" s="20"/>
      <c r="R25" s="20"/>
      <c r="S25" s="20"/>
      <c r="T25" s="21"/>
      <c r="U25" s="19">
        <f t="shared" si="3"/>
        <v>216</v>
      </c>
      <c r="V25" s="14">
        <f t="shared" si="4"/>
        <v>108</v>
      </c>
      <c r="W25" s="20"/>
      <c r="X25" s="20"/>
      <c r="Y25" s="20">
        <v>108</v>
      </c>
      <c r="Z25" s="20">
        <v>108</v>
      </c>
      <c r="AA25" s="20"/>
      <c r="AB25" s="20"/>
      <c r="AC25" s="20"/>
      <c r="AD25" s="21" t="s">
        <v>62</v>
      </c>
      <c r="AE25" s="19"/>
      <c r="AF25" s="13"/>
      <c r="AG25" s="1001"/>
    </row>
    <row r="26" spans="1:64" s="7" customFormat="1" ht="18" customHeight="1" thickBot="1" x14ac:dyDescent="0.3">
      <c r="A26" s="1294" t="s">
        <v>467</v>
      </c>
      <c r="B26" s="1295" t="s">
        <v>468</v>
      </c>
      <c r="C26" s="1296"/>
      <c r="D26" s="1297"/>
      <c r="E26" s="1296"/>
      <c r="F26" s="1298" t="s">
        <v>311</v>
      </c>
      <c r="G26" s="1299">
        <v>216</v>
      </c>
      <c r="H26" s="1300"/>
      <c r="I26" s="13">
        <f t="shared" si="1"/>
        <v>216</v>
      </c>
      <c r="J26" s="12">
        <f t="shared" si="0"/>
        <v>0</v>
      </c>
      <c r="K26" s="14">
        <f t="shared" si="2"/>
        <v>0</v>
      </c>
      <c r="L26" s="106"/>
      <c r="M26" s="106"/>
      <c r="N26" s="106"/>
      <c r="O26" s="106"/>
      <c r="P26" s="106"/>
      <c r="Q26" s="106"/>
      <c r="R26" s="106"/>
      <c r="S26" s="106"/>
      <c r="T26" s="1126"/>
      <c r="U26" s="19">
        <f t="shared" si="3"/>
        <v>216</v>
      </c>
      <c r="V26" s="14">
        <f t="shared" si="4"/>
        <v>120</v>
      </c>
      <c r="W26" s="106"/>
      <c r="X26" s="106"/>
      <c r="Y26" s="106">
        <v>120</v>
      </c>
      <c r="Z26" s="106">
        <v>96</v>
      </c>
      <c r="AA26" s="106"/>
      <c r="AB26" s="106"/>
      <c r="AC26" s="106"/>
      <c r="AD26" s="1126"/>
      <c r="AE26" s="106"/>
      <c r="AF26" s="1126"/>
      <c r="AG26" s="1127"/>
    </row>
    <row r="27" spans="1:64" s="97" customFormat="1" ht="18" customHeight="1" thickTop="1" x14ac:dyDescent="0.25">
      <c r="A27" s="1301"/>
      <c r="B27" s="783" t="s">
        <v>95</v>
      </c>
      <c r="C27" s="783"/>
      <c r="D27" s="783"/>
      <c r="E27" s="783"/>
      <c r="F27" s="382">
        <f>SUM(F13:F14,F16:F26)</f>
        <v>0</v>
      </c>
      <c r="G27" s="382">
        <f t="shared" ref="G27:L27" si="5">SUM(G10:G26)</f>
        <v>2970</v>
      </c>
      <c r="H27" s="382">
        <f t="shared" si="5"/>
        <v>0</v>
      </c>
      <c r="I27" s="382">
        <f t="shared" si="5"/>
        <v>2384</v>
      </c>
      <c r="J27" s="382">
        <f t="shared" si="5"/>
        <v>990</v>
      </c>
      <c r="K27" s="382">
        <f t="shared" si="5"/>
        <v>492</v>
      </c>
      <c r="L27" s="382">
        <f t="shared" si="5"/>
        <v>200</v>
      </c>
      <c r="M27" s="382">
        <f>SUM(M10:M26)</f>
        <v>34</v>
      </c>
      <c r="N27" s="382">
        <f t="shared" ref="N27:O27" si="6">SUM(N10:N26)</f>
        <v>258</v>
      </c>
      <c r="O27" s="382">
        <f t="shared" si="6"/>
        <v>498</v>
      </c>
      <c r="P27" s="382"/>
      <c r="Q27" s="382"/>
      <c r="R27" s="382"/>
      <c r="S27" s="382"/>
      <c r="T27" s="383"/>
      <c r="U27" s="382">
        <f t="shared" ref="U27:W27" si="7">SUM(U10:U26)</f>
        <v>1394</v>
      </c>
      <c r="V27" s="382">
        <f t="shared" si="7"/>
        <v>692</v>
      </c>
      <c r="W27" s="382">
        <f t="shared" si="7"/>
        <v>248</v>
      </c>
      <c r="X27" s="382">
        <f>SUM(X10:X26)</f>
        <v>70</v>
      </c>
      <c r="Y27" s="382">
        <f t="shared" ref="Y27:Z27" si="8">SUM(Y10:Y26)</f>
        <v>374</v>
      </c>
      <c r="Z27" s="382">
        <f t="shared" si="8"/>
        <v>702</v>
      </c>
      <c r="AA27" s="382"/>
      <c r="AB27" s="382"/>
      <c r="AC27" s="382"/>
      <c r="AD27" s="383"/>
      <c r="AE27" s="1246"/>
      <c r="AF27" s="1302"/>
      <c r="AG27" s="1111"/>
    </row>
    <row r="28" spans="1:64" s="97" customFormat="1" ht="18" customHeight="1" x14ac:dyDescent="0.25">
      <c r="A28" s="1303"/>
      <c r="B28" s="270" t="s">
        <v>96</v>
      </c>
      <c r="C28" s="270"/>
      <c r="D28" s="270"/>
      <c r="E28" s="270"/>
      <c r="F28" s="271"/>
      <c r="G28" s="271"/>
      <c r="H28" s="271"/>
      <c r="I28" s="272"/>
      <c r="J28" s="271"/>
      <c r="K28" s="271">
        <f>(K27-K24)/12</f>
        <v>32</v>
      </c>
      <c r="L28" s="271"/>
      <c r="M28" s="276"/>
      <c r="N28" s="271"/>
      <c r="O28" s="271"/>
      <c r="P28" s="271"/>
      <c r="Q28" s="271"/>
      <c r="R28" s="271"/>
      <c r="S28" s="271"/>
      <c r="T28" s="272"/>
      <c r="U28" s="271"/>
      <c r="V28" s="271">
        <f>(V27-V26-V25)/14.5</f>
        <v>32</v>
      </c>
      <c r="W28" s="271"/>
      <c r="X28" s="271"/>
      <c r="Y28" s="271"/>
      <c r="Z28" s="271"/>
      <c r="AA28" s="271"/>
      <c r="AB28" s="271"/>
      <c r="AC28" s="271"/>
      <c r="AD28" s="272"/>
      <c r="AE28" s="287"/>
      <c r="AF28" s="1304"/>
      <c r="AG28" s="1111"/>
    </row>
    <row r="29" spans="1:64" s="97" customFormat="1" ht="18" customHeight="1" x14ac:dyDescent="0.25">
      <c r="A29" s="1303"/>
      <c r="B29" s="270" t="s">
        <v>97</v>
      </c>
      <c r="C29" s="270"/>
      <c r="D29" s="270"/>
      <c r="E29" s="270"/>
      <c r="F29" s="271"/>
      <c r="G29" s="271"/>
      <c r="H29" s="271"/>
      <c r="I29" s="272"/>
      <c r="J29" s="273"/>
      <c r="K29" s="271"/>
      <c r="L29" s="271"/>
      <c r="M29" s="271"/>
      <c r="N29" s="271"/>
      <c r="O29" s="271"/>
      <c r="P29" s="271"/>
      <c r="Q29" s="271"/>
      <c r="R29" s="271"/>
      <c r="S29" s="271">
        <v>5</v>
      </c>
      <c r="T29" s="272"/>
      <c r="U29" s="273"/>
      <c r="V29" s="271"/>
      <c r="W29" s="271"/>
      <c r="X29" s="271"/>
      <c r="Y29" s="271"/>
      <c r="Z29" s="271"/>
      <c r="AA29" s="271"/>
      <c r="AB29" s="271"/>
      <c r="AC29" s="271">
        <v>5</v>
      </c>
      <c r="AD29" s="272"/>
      <c r="AE29" s="287"/>
      <c r="AF29" s="1305"/>
      <c r="AG29" s="1111"/>
    </row>
    <row r="30" spans="1:64" s="97" customFormat="1" ht="18" customHeight="1" x14ac:dyDescent="0.25">
      <c r="A30" s="1303"/>
      <c r="B30" s="270" t="s">
        <v>99</v>
      </c>
      <c r="C30" s="270"/>
      <c r="D30" s="270"/>
      <c r="E30" s="270"/>
      <c r="F30" s="271"/>
      <c r="G30" s="271"/>
      <c r="H30" s="271"/>
      <c r="I30" s="272"/>
      <c r="J30" s="273"/>
      <c r="K30" s="271"/>
      <c r="L30" s="271"/>
      <c r="M30" s="271"/>
      <c r="N30" s="271"/>
      <c r="O30" s="271"/>
      <c r="P30" s="271"/>
      <c r="Q30" s="271"/>
      <c r="R30" s="271"/>
      <c r="S30" s="271"/>
      <c r="T30" s="272">
        <v>4</v>
      </c>
      <c r="U30" s="273"/>
      <c r="V30" s="271"/>
      <c r="W30" s="271"/>
      <c r="X30" s="271"/>
      <c r="Y30" s="271"/>
      <c r="Z30" s="271"/>
      <c r="AA30" s="271"/>
      <c r="AB30" s="271"/>
      <c r="AC30" s="271"/>
      <c r="AD30" s="272">
        <v>4</v>
      </c>
      <c r="AE30" s="287"/>
      <c r="AF30" s="1305"/>
      <c r="AG30" s="1111"/>
    </row>
    <row r="31" spans="1:64" s="97" customFormat="1" ht="18" customHeight="1" x14ac:dyDescent="0.25">
      <c r="A31" s="1303"/>
      <c r="B31" s="282" t="s">
        <v>102</v>
      </c>
      <c r="C31" s="282"/>
      <c r="D31" s="282"/>
      <c r="E31" s="282"/>
      <c r="F31" s="271"/>
      <c r="G31" s="271"/>
      <c r="H31" s="271"/>
      <c r="I31" s="272"/>
      <c r="J31" s="273"/>
      <c r="K31" s="271"/>
      <c r="L31" s="271"/>
      <c r="M31" s="271"/>
      <c r="N31" s="271"/>
      <c r="O31" s="271"/>
      <c r="P31" s="271"/>
      <c r="Q31" s="271"/>
      <c r="R31" s="271"/>
      <c r="S31" s="271"/>
      <c r="T31" s="272"/>
      <c r="U31" s="273"/>
      <c r="V31" s="271"/>
      <c r="W31" s="271"/>
      <c r="X31" s="271"/>
      <c r="Y31" s="271"/>
      <c r="Z31" s="271"/>
      <c r="AA31" s="271"/>
      <c r="AB31" s="271"/>
      <c r="AC31" s="271"/>
      <c r="AD31" s="272"/>
      <c r="AE31" s="287"/>
      <c r="AF31" s="1305"/>
      <c r="AG31" s="1111"/>
    </row>
    <row r="32" spans="1:64" s="97" customFormat="1" ht="18" customHeight="1" x14ac:dyDescent="0.25">
      <c r="A32" s="1303"/>
      <c r="B32" s="283" t="s">
        <v>103</v>
      </c>
      <c r="C32" s="284"/>
      <c r="D32" s="284"/>
      <c r="E32" s="284"/>
      <c r="F32" s="271">
        <f>F27</f>
        <v>0</v>
      </c>
      <c r="G32" s="271">
        <f t="shared" ref="G32:AB32" si="9">G27</f>
        <v>2970</v>
      </c>
      <c r="H32" s="271">
        <f t="shared" si="9"/>
        <v>0</v>
      </c>
      <c r="I32" s="285">
        <f t="shared" si="9"/>
        <v>2384</v>
      </c>
      <c r="J32" s="286">
        <f t="shared" si="9"/>
        <v>990</v>
      </c>
      <c r="K32" s="271">
        <f t="shared" si="9"/>
        <v>492</v>
      </c>
      <c r="L32" s="271">
        <f t="shared" si="9"/>
        <v>200</v>
      </c>
      <c r="M32" s="271">
        <f t="shared" si="9"/>
        <v>34</v>
      </c>
      <c r="N32" s="271">
        <f t="shared" si="9"/>
        <v>258</v>
      </c>
      <c r="O32" s="271">
        <f t="shared" si="9"/>
        <v>498</v>
      </c>
      <c r="P32" s="271">
        <f t="shared" si="9"/>
        <v>0</v>
      </c>
      <c r="Q32" s="271">
        <f t="shared" si="9"/>
        <v>0</v>
      </c>
      <c r="R32" s="271">
        <f t="shared" si="9"/>
        <v>0</v>
      </c>
      <c r="S32" s="271">
        <v>5</v>
      </c>
      <c r="T32" s="272">
        <v>4</v>
      </c>
      <c r="U32" s="273">
        <f t="shared" si="9"/>
        <v>1394</v>
      </c>
      <c r="V32" s="271">
        <f t="shared" si="9"/>
        <v>692</v>
      </c>
      <c r="W32" s="271">
        <f t="shared" si="9"/>
        <v>248</v>
      </c>
      <c r="X32" s="271">
        <f t="shared" si="9"/>
        <v>70</v>
      </c>
      <c r="Y32" s="271">
        <f t="shared" si="9"/>
        <v>374</v>
      </c>
      <c r="Z32" s="271">
        <f t="shared" si="9"/>
        <v>702</v>
      </c>
      <c r="AA32" s="271">
        <f t="shared" si="9"/>
        <v>0</v>
      </c>
      <c r="AB32" s="271">
        <f t="shared" si="9"/>
        <v>0</v>
      </c>
      <c r="AC32" s="271">
        <v>5</v>
      </c>
      <c r="AD32" s="272">
        <v>4</v>
      </c>
      <c r="AE32" s="287"/>
      <c r="AF32" s="1305"/>
      <c r="AG32" s="1111"/>
    </row>
    <row r="33" spans="1:56" s="4" customFormat="1" ht="11.25" customHeight="1" x14ac:dyDescent="0.25">
      <c r="G33" s="145"/>
      <c r="I33" s="145"/>
      <c r="AG33" s="196"/>
    </row>
    <row r="34" spans="1:56" s="4" customFormat="1" ht="21.75" customHeight="1" x14ac:dyDescent="0.3">
      <c r="A34"/>
      <c r="B34" s="180" t="s">
        <v>130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 t="s">
        <v>131</v>
      </c>
      <c r="P34" s="180"/>
      <c r="Q34" s="180"/>
      <c r="R34" s="180"/>
      <c r="S34" s="180"/>
      <c r="T34" s="180"/>
      <c r="U34" s="180"/>
      <c r="V34" s="181"/>
      <c r="W34" s="181"/>
      <c r="X34" s="182"/>
      <c r="Y34" s="183"/>
      <c r="Z34" s="183"/>
      <c r="AA34" s="183"/>
      <c r="AB34" s="183"/>
      <c r="AC34" s="184"/>
      <c r="AD34" s="184"/>
      <c r="AE34" s="182"/>
      <c r="AF34" s="185"/>
      <c r="AG34" s="19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</row>
    <row r="35" spans="1:56" s="4" customFormat="1" ht="15.75" customHeight="1" x14ac:dyDescent="0.25">
      <c r="B35" s="1706"/>
      <c r="C35" s="1706"/>
      <c r="D35" s="1706"/>
      <c r="E35" s="1706"/>
      <c r="F35" s="1706"/>
      <c r="G35" s="1706"/>
      <c r="H35" s="1706"/>
      <c r="I35" s="1706"/>
      <c r="J35" s="1706"/>
      <c r="K35" s="1706"/>
      <c r="L35" s="1706"/>
      <c r="M35" s="1706"/>
      <c r="N35" s="1706"/>
      <c r="V35" s="4" t="s">
        <v>132</v>
      </c>
      <c r="W35" s="187"/>
      <c r="X35" s="188" t="s">
        <v>133</v>
      </c>
      <c r="Y35" s="186"/>
      <c r="Z35" s="186"/>
      <c r="AA35" s="186"/>
      <c r="AB35" s="189"/>
      <c r="AC35" s="190"/>
      <c r="AD35" s="190"/>
      <c r="AE35" s="190"/>
      <c r="AF35" s="190"/>
      <c r="AG35" s="796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</row>
    <row r="36" spans="1:56" s="4" customFormat="1" ht="21.75" customHeight="1" x14ac:dyDescent="0.3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0"/>
      <c r="P36" s="180"/>
      <c r="Q36" s="180"/>
      <c r="R36" s="180"/>
      <c r="S36" s="180"/>
      <c r="T36" s="180"/>
      <c r="U36" s="180"/>
      <c r="V36" s="180"/>
      <c r="W36" s="180"/>
      <c r="X36" s="182"/>
      <c r="Y36" s="182"/>
      <c r="Z36" s="182"/>
      <c r="AA36" s="182"/>
      <c r="AB36" s="192"/>
      <c r="AC36" s="193"/>
      <c r="AD36" s="193"/>
      <c r="AE36" s="193"/>
      <c r="AF36" s="193"/>
      <c r="AG36" s="796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</row>
    <row r="37" spans="1:56" s="4" customFormat="1" ht="23.25" customHeight="1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0" t="s">
        <v>134</v>
      </c>
      <c r="P37" s="180"/>
      <c r="Q37" s="180"/>
      <c r="R37" s="180"/>
      <c r="S37" s="180"/>
      <c r="T37" s="180"/>
      <c r="U37" s="180"/>
      <c r="V37" s="181"/>
      <c r="W37" s="181"/>
      <c r="X37" s="182"/>
      <c r="Y37" s="183"/>
      <c r="Z37" s="183"/>
      <c r="AA37" s="183"/>
      <c r="AB37" s="183"/>
      <c r="AC37" s="193"/>
      <c r="AD37" s="193"/>
      <c r="AE37" s="193"/>
      <c r="AF37" s="193"/>
      <c r="AG37" s="796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</row>
    <row r="38" spans="1:56" s="4" customFormat="1" ht="18.75" customHeight="1" x14ac:dyDescent="0.2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V38" s="4" t="s">
        <v>132</v>
      </c>
      <c r="W38" s="187"/>
      <c r="X38" s="188" t="s">
        <v>133</v>
      </c>
      <c r="Y38" s="186"/>
      <c r="Z38" s="186"/>
      <c r="AA38" s="186"/>
      <c r="AB38" s="189"/>
      <c r="AC38" s="193"/>
      <c r="AD38" s="193"/>
      <c r="AE38" s="193"/>
      <c r="AF38" s="193"/>
      <c r="AG38" s="796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</row>
    <row r="39" spans="1:56" s="4" customFormat="1" ht="18" customHeight="1" x14ac:dyDescent="0.25">
      <c r="G39" s="145"/>
      <c r="I39" s="145"/>
      <c r="AG39" s="796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</row>
    <row r="40" spans="1:56" s="4" customFormat="1" ht="16.5" customHeight="1" x14ac:dyDescent="0.3">
      <c r="G40" s="145"/>
      <c r="I40" s="145"/>
      <c r="AG40" s="918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</row>
    <row r="41" spans="1:56" s="4" customFormat="1" ht="27" customHeight="1" x14ac:dyDescent="0.25">
      <c r="G41" s="145"/>
      <c r="I41" s="145"/>
      <c r="AG41" s="798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1:56" s="4" customFormat="1" ht="25.5" customHeight="1" x14ac:dyDescent="0.25">
      <c r="A42" s="4" t="s">
        <v>469</v>
      </c>
      <c r="G42" s="145"/>
      <c r="I42" s="145"/>
      <c r="AG42" s="196"/>
    </row>
    <row r="43" spans="1:56" s="4" customFormat="1" ht="13.5" customHeight="1" x14ac:dyDescent="0.25">
      <c r="G43" s="145"/>
      <c r="I43" s="145"/>
      <c r="AG43" s="196"/>
    </row>
    <row r="44" spans="1:56" s="4" customFormat="1" ht="28.5" customHeight="1" x14ac:dyDescent="0.25">
      <c r="A44" s="4" t="s">
        <v>470</v>
      </c>
      <c r="G44" s="145"/>
      <c r="I44" s="145"/>
      <c r="AG44" s="196"/>
    </row>
    <row r="45" spans="1:56" s="4" customFormat="1" ht="13.5" customHeight="1" x14ac:dyDescent="0.25">
      <c r="G45" s="145"/>
      <c r="I45" s="145"/>
      <c r="AG45" s="196"/>
    </row>
    <row r="46" spans="1:56" s="4" customFormat="1" ht="13.5" customHeight="1" x14ac:dyDescent="0.25">
      <c r="G46" s="145"/>
      <c r="I46" s="145"/>
      <c r="AG46" s="196"/>
    </row>
    <row r="47" spans="1:56" s="4" customFormat="1" ht="13.5" customHeight="1" x14ac:dyDescent="0.25">
      <c r="G47" s="145"/>
      <c r="I47" s="145"/>
      <c r="AG47" s="196"/>
    </row>
    <row r="48" spans="1:56" s="4" customFormat="1" ht="13.5" customHeight="1" x14ac:dyDescent="0.25">
      <c r="G48" s="145"/>
      <c r="I48" s="145"/>
      <c r="AG48" s="196"/>
    </row>
    <row r="49" spans="7:33" s="4" customFormat="1" ht="13.5" customHeight="1" x14ac:dyDescent="0.25">
      <c r="G49" s="145"/>
      <c r="I49" s="145"/>
      <c r="AG49" s="196"/>
    </row>
    <row r="50" spans="7:33" s="4" customFormat="1" ht="13.5" customHeight="1" x14ac:dyDescent="0.25">
      <c r="G50" s="145"/>
      <c r="I50" s="145"/>
      <c r="AG50" s="196"/>
    </row>
    <row r="51" spans="7:33" s="4" customFormat="1" ht="13.5" customHeight="1" x14ac:dyDescent="0.25">
      <c r="G51" s="145"/>
      <c r="I51" s="145"/>
      <c r="AG51" s="196"/>
    </row>
    <row r="52" spans="7:33" s="4" customFormat="1" ht="13.5" customHeight="1" x14ac:dyDescent="0.25">
      <c r="G52" s="145"/>
      <c r="I52" s="145"/>
      <c r="AG52" s="196"/>
    </row>
    <row r="53" spans="7:33" s="4" customFormat="1" ht="13.5" customHeight="1" x14ac:dyDescent="0.25">
      <c r="G53" s="145"/>
      <c r="I53" s="145"/>
      <c r="AG53" s="196"/>
    </row>
    <row r="54" spans="7:33" s="4" customFormat="1" ht="13.5" customHeight="1" x14ac:dyDescent="0.25">
      <c r="G54" s="145"/>
      <c r="I54" s="145"/>
      <c r="AG54" s="196"/>
    </row>
    <row r="55" spans="7:33" s="4" customFormat="1" ht="13.5" customHeight="1" x14ac:dyDescent="0.25">
      <c r="G55" s="145"/>
      <c r="I55" s="145"/>
      <c r="AG55" s="196"/>
    </row>
    <row r="56" spans="7:33" s="4" customFormat="1" ht="13.5" customHeight="1" x14ac:dyDescent="0.25">
      <c r="G56" s="145"/>
      <c r="I56" s="145"/>
      <c r="AG56" s="196"/>
    </row>
    <row r="57" spans="7:33" s="4" customFormat="1" x14ac:dyDescent="0.25">
      <c r="G57" s="145"/>
      <c r="I57" s="145"/>
      <c r="AG57" s="196"/>
    </row>
    <row r="58" spans="7:33" s="4" customFormat="1" x14ac:dyDescent="0.25">
      <c r="G58" s="145"/>
      <c r="I58" s="145"/>
      <c r="AG58" s="196"/>
    </row>
    <row r="59" spans="7:33" s="4" customFormat="1" x14ac:dyDescent="0.25">
      <c r="G59" s="145"/>
      <c r="I59" s="145"/>
      <c r="AG59" s="196"/>
    </row>
    <row r="60" spans="7:33" s="4" customFormat="1" x14ac:dyDescent="0.25">
      <c r="G60" s="145"/>
      <c r="I60" s="145"/>
      <c r="AG60" s="196"/>
    </row>
    <row r="61" spans="7:33" s="4" customFormat="1" x14ac:dyDescent="0.25">
      <c r="G61" s="145"/>
      <c r="I61" s="145"/>
      <c r="AG61" s="196"/>
    </row>
    <row r="62" spans="7:33" s="4" customFormat="1" x14ac:dyDescent="0.25">
      <c r="G62" s="145"/>
      <c r="I62" s="145"/>
      <c r="AG62" s="196"/>
    </row>
    <row r="63" spans="7:33" s="4" customFormat="1" x14ac:dyDescent="0.25">
      <c r="G63" s="145"/>
      <c r="I63" s="145"/>
      <c r="AG63" s="196"/>
    </row>
    <row r="64" spans="7:33" s="4" customFormat="1" x14ac:dyDescent="0.25">
      <c r="G64" s="145"/>
      <c r="I64" s="145"/>
      <c r="AG64" s="196"/>
    </row>
    <row r="65" spans="7:33" s="4" customFormat="1" x14ac:dyDescent="0.25">
      <c r="G65" s="145"/>
      <c r="I65" s="145"/>
      <c r="AG65" s="196"/>
    </row>
    <row r="66" spans="7:33" s="4" customFormat="1" ht="81" customHeight="1" x14ac:dyDescent="0.25">
      <c r="G66" s="145"/>
      <c r="I66" s="145"/>
      <c r="AG66" s="196"/>
    </row>
    <row r="67" spans="7:33" s="4" customFormat="1" x14ac:dyDescent="0.25">
      <c r="G67" s="145"/>
      <c r="I67" s="145"/>
      <c r="AG67" s="196"/>
    </row>
    <row r="68" spans="7:33" s="4" customFormat="1" x14ac:dyDescent="0.25">
      <c r="G68" s="145"/>
      <c r="I68" s="145"/>
      <c r="AG68" s="196"/>
    </row>
    <row r="69" spans="7:33" s="4" customFormat="1" x14ac:dyDescent="0.25">
      <c r="G69" s="145"/>
      <c r="I69" s="145"/>
      <c r="AG69" s="196"/>
    </row>
    <row r="70" spans="7:33" s="4" customFormat="1" x14ac:dyDescent="0.25">
      <c r="G70" s="145"/>
      <c r="I70" s="145"/>
      <c r="AG70" s="196"/>
    </row>
    <row r="71" spans="7:33" s="4" customFormat="1" x14ac:dyDescent="0.25">
      <c r="G71" s="145"/>
      <c r="I71" s="145"/>
      <c r="AG71" s="196"/>
    </row>
    <row r="72" spans="7:33" s="4" customFormat="1" ht="36.75" customHeight="1" x14ac:dyDescent="0.25">
      <c r="G72" s="145"/>
      <c r="I72" s="145"/>
      <c r="AG72" s="196"/>
    </row>
    <row r="73" spans="7:33" s="4" customFormat="1" x14ac:dyDescent="0.25">
      <c r="G73" s="145"/>
      <c r="I73" s="145"/>
      <c r="AG73" s="196"/>
    </row>
    <row r="74" spans="7:33" s="4" customFormat="1" ht="14.25" customHeight="1" x14ac:dyDescent="0.25">
      <c r="G74" s="145"/>
      <c r="I74" s="145"/>
      <c r="AG74" s="196"/>
    </row>
    <row r="75" spans="7:33" s="4" customFormat="1" x14ac:dyDescent="0.25">
      <c r="G75" s="145"/>
      <c r="I75" s="145"/>
      <c r="AG75" s="196"/>
    </row>
    <row r="76" spans="7:33" s="4" customFormat="1" x14ac:dyDescent="0.25">
      <c r="G76" s="145"/>
      <c r="I76" s="145"/>
      <c r="AG76" s="196"/>
    </row>
    <row r="77" spans="7:33" s="4" customFormat="1" x14ac:dyDescent="0.25">
      <c r="G77" s="145"/>
      <c r="I77" s="145"/>
      <c r="AG77" s="196"/>
    </row>
    <row r="78" spans="7:33" s="4" customFormat="1" x14ac:dyDescent="0.25">
      <c r="G78" s="145"/>
      <c r="I78" s="145"/>
      <c r="AG78" s="196"/>
    </row>
    <row r="79" spans="7:33" s="4" customFormat="1" x14ac:dyDescent="0.25">
      <c r="G79" s="145"/>
      <c r="I79" s="145"/>
      <c r="AG79" s="196"/>
    </row>
    <row r="80" spans="7:33" s="4" customFormat="1" x14ac:dyDescent="0.25">
      <c r="G80" s="145"/>
      <c r="I80" s="145"/>
      <c r="AG80" s="196"/>
    </row>
    <row r="81" spans="7:33" s="4" customFormat="1" x14ac:dyDescent="0.25">
      <c r="G81" s="145"/>
      <c r="I81" s="145"/>
      <c r="AG81" s="196"/>
    </row>
    <row r="82" spans="7:33" s="4" customFormat="1" x14ac:dyDescent="0.25">
      <c r="G82" s="145"/>
      <c r="I82" s="145"/>
      <c r="AG82" s="196"/>
    </row>
    <row r="83" spans="7:33" s="4" customFormat="1" x14ac:dyDescent="0.25">
      <c r="G83" s="145"/>
      <c r="I83" s="145"/>
      <c r="AG83" s="196"/>
    </row>
    <row r="84" spans="7:33" s="4" customFormat="1" x14ac:dyDescent="0.25">
      <c r="G84" s="145"/>
      <c r="I84" s="145"/>
      <c r="AG84" s="196"/>
    </row>
    <row r="85" spans="7:33" s="4" customFormat="1" x14ac:dyDescent="0.25">
      <c r="G85" s="145"/>
      <c r="I85" s="145"/>
      <c r="AG85" s="196"/>
    </row>
    <row r="86" spans="7:33" s="4" customFormat="1" x14ac:dyDescent="0.25">
      <c r="G86" s="145"/>
      <c r="I86" s="145"/>
      <c r="AG86" s="196"/>
    </row>
    <row r="87" spans="7:33" s="4" customFormat="1" x14ac:dyDescent="0.25">
      <c r="G87" s="145"/>
      <c r="I87" s="145"/>
      <c r="AG87" s="196"/>
    </row>
    <row r="88" spans="7:33" s="4" customFormat="1" x14ac:dyDescent="0.25">
      <c r="G88" s="145"/>
      <c r="I88" s="145"/>
      <c r="AG88" s="196"/>
    </row>
    <row r="89" spans="7:33" s="4" customFormat="1" x14ac:dyDescent="0.25">
      <c r="G89" s="145"/>
      <c r="I89" s="145"/>
      <c r="AG89" s="196"/>
    </row>
    <row r="90" spans="7:33" s="4" customFormat="1" x14ac:dyDescent="0.25">
      <c r="G90" s="145"/>
      <c r="I90" s="145"/>
      <c r="AG90" s="196"/>
    </row>
    <row r="91" spans="7:33" s="4" customFormat="1" x14ac:dyDescent="0.25">
      <c r="G91" s="145"/>
      <c r="I91" s="145"/>
      <c r="AG91" s="196"/>
    </row>
    <row r="92" spans="7:33" s="4" customFormat="1" x14ac:dyDescent="0.25">
      <c r="G92" s="145"/>
      <c r="I92" s="145"/>
      <c r="AG92" s="196"/>
    </row>
    <row r="93" spans="7:33" s="4" customFormat="1" x14ac:dyDescent="0.25">
      <c r="G93" s="145"/>
      <c r="I93" s="145"/>
      <c r="AG93" s="196"/>
    </row>
    <row r="94" spans="7:33" s="4" customFormat="1" x14ac:dyDescent="0.25">
      <c r="G94" s="145"/>
      <c r="I94" s="145"/>
      <c r="AG94" s="196"/>
    </row>
    <row r="95" spans="7:33" s="4" customFormat="1" x14ac:dyDescent="0.25">
      <c r="G95" s="145"/>
      <c r="I95" s="145"/>
      <c r="AG95" s="196"/>
    </row>
    <row r="96" spans="7:33" s="4" customFormat="1" x14ac:dyDescent="0.25">
      <c r="G96" s="145"/>
      <c r="I96" s="145"/>
      <c r="AG96" s="196"/>
    </row>
    <row r="97" spans="7:33" s="4" customFormat="1" x14ac:dyDescent="0.25">
      <c r="G97" s="145"/>
      <c r="I97" s="145"/>
      <c r="AG97" s="196"/>
    </row>
    <row r="98" spans="7:33" s="4" customFormat="1" x14ac:dyDescent="0.25">
      <c r="G98" s="145"/>
      <c r="I98" s="145"/>
      <c r="AG98" s="196"/>
    </row>
    <row r="99" spans="7:33" s="4" customFormat="1" x14ac:dyDescent="0.25">
      <c r="G99" s="145"/>
      <c r="I99" s="145"/>
      <c r="AG99" s="196"/>
    </row>
    <row r="100" spans="7:33" s="4" customFormat="1" x14ac:dyDescent="0.25">
      <c r="G100" s="145"/>
      <c r="I100" s="145"/>
      <c r="AG100" s="196"/>
    </row>
    <row r="101" spans="7:33" s="4" customFormat="1" x14ac:dyDescent="0.25">
      <c r="G101" s="145"/>
      <c r="I101" s="145"/>
      <c r="AG101" s="196"/>
    </row>
    <row r="102" spans="7:33" s="4" customFormat="1" x14ac:dyDescent="0.25">
      <c r="G102" s="145"/>
      <c r="I102" s="145"/>
      <c r="AG102" s="196"/>
    </row>
    <row r="103" spans="7:33" s="4" customFormat="1" x14ac:dyDescent="0.25">
      <c r="G103" s="145"/>
      <c r="I103" s="145"/>
      <c r="AG103" s="196"/>
    </row>
    <row r="104" spans="7:33" s="4" customFormat="1" x14ac:dyDescent="0.25">
      <c r="G104" s="145"/>
      <c r="I104" s="145"/>
      <c r="AG104" s="196"/>
    </row>
    <row r="105" spans="7:33" s="4" customFormat="1" x14ac:dyDescent="0.25">
      <c r="G105" s="145"/>
      <c r="I105" s="145"/>
      <c r="AG105" s="196"/>
    </row>
    <row r="106" spans="7:33" s="4" customFormat="1" x14ac:dyDescent="0.25">
      <c r="G106" s="145"/>
      <c r="I106" s="145"/>
      <c r="AG106" s="196"/>
    </row>
    <row r="107" spans="7:33" s="4" customFormat="1" x14ac:dyDescent="0.25">
      <c r="G107" s="145"/>
      <c r="I107" s="145"/>
      <c r="AG107" s="196"/>
    </row>
    <row r="108" spans="7:33" s="4" customFormat="1" x14ac:dyDescent="0.25">
      <c r="G108" s="145"/>
      <c r="I108" s="145"/>
      <c r="AG108" s="196"/>
    </row>
    <row r="109" spans="7:33" s="145" customFormat="1" ht="12.75" x14ac:dyDescent="0.2">
      <c r="AG109" s="200"/>
    </row>
    <row r="110" spans="7:33" s="145" customFormat="1" ht="12.75" x14ac:dyDescent="0.2">
      <c r="AG110" s="200"/>
    </row>
    <row r="111" spans="7:33" s="145" customFormat="1" ht="12.75" x14ac:dyDescent="0.2">
      <c r="AG111" s="200"/>
    </row>
    <row r="112" spans="7:33" s="4" customFormat="1" x14ac:dyDescent="0.25">
      <c r="G112" s="145"/>
      <c r="I112" s="145"/>
      <c r="AG112" s="196"/>
    </row>
    <row r="113" spans="7:33" s="4" customFormat="1" x14ac:dyDescent="0.25">
      <c r="G113" s="145"/>
      <c r="I113" s="145"/>
      <c r="AG113" s="196"/>
    </row>
    <row r="114" spans="7:33" s="4" customFormat="1" x14ac:dyDescent="0.25">
      <c r="G114" s="145"/>
      <c r="I114" s="145"/>
      <c r="AG114" s="196"/>
    </row>
    <row r="115" spans="7:33" s="4" customFormat="1" x14ac:dyDescent="0.25">
      <c r="G115" s="145"/>
      <c r="I115" s="145"/>
      <c r="AG115" s="196"/>
    </row>
    <row r="116" spans="7:33" s="4" customFormat="1" x14ac:dyDescent="0.25">
      <c r="G116" s="145"/>
      <c r="I116" s="145"/>
      <c r="AG116" s="196"/>
    </row>
    <row r="117" spans="7:33" s="4" customFormat="1" x14ac:dyDescent="0.25">
      <c r="G117" s="145"/>
      <c r="I117" s="145"/>
      <c r="AG117" s="196"/>
    </row>
    <row r="118" spans="7:33" s="4" customFormat="1" x14ac:dyDescent="0.25">
      <c r="G118" s="145"/>
      <c r="I118" s="145"/>
      <c r="AG118" s="196"/>
    </row>
    <row r="119" spans="7:33" s="4" customFormat="1" x14ac:dyDescent="0.25">
      <c r="G119" s="145"/>
      <c r="I119" s="145"/>
      <c r="AG119" s="196"/>
    </row>
    <row r="120" spans="7:33" s="4" customFormat="1" x14ac:dyDescent="0.25">
      <c r="G120" s="145"/>
      <c r="I120" s="145"/>
      <c r="AG120" s="196"/>
    </row>
    <row r="121" spans="7:33" s="4" customFormat="1" ht="36.75" customHeight="1" x14ac:dyDescent="0.25">
      <c r="G121" s="145"/>
      <c r="I121" s="145"/>
      <c r="AG121" s="196"/>
    </row>
    <row r="122" spans="7:33" s="4" customFormat="1" x14ac:dyDescent="0.25">
      <c r="G122" s="145"/>
      <c r="I122" s="145"/>
      <c r="AG122" s="196"/>
    </row>
    <row r="123" spans="7:33" s="4" customFormat="1" x14ac:dyDescent="0.25">
      <c r="G123" s="145"/>
      <c r="I123" s="145"/>
      <c r="AG123" s="196"/>
    </row>
    <row r="124" spans="7:33" s="4" customFormat="1" x14ac:dyDescent="0.25">
      <c r="G124" s="145"/>
      <c r="I124" s="145"/>
      <c r="AG124" s="196"/>
    </row>
    <row r="125" spans="7:33" s="4" customFormat="1" x14ac:dyDescent="0.25">
      <c r="G125" s="145"/>
      <c r="I125" s="145"/>
      <c r="AG125" s="196"/>
    </row>
    <row r="126" spans="7:33" s="4" customFormat="1" x14ac:dyDescent="0.25">
      <c r="G126" s="145"/>
      <c r="I126" s="145"/>
      <c r="AG126" s="196"/>
    </row>
    <row r="127" spans="7:33" s="4" customFormat="1" x14ac:dyDescent="0.25">
      <c r="G127" s="145"/>
      <c r="I127" s="145"/>
      <c r="AG127" s="196"/>
    </row>
    <row r="128" spans="7:33" s="4" customFormat="1" x14ac:dyDescent="0.25">
      <c r="G128" s="145"/>
      <c r="I128" s="145"/>
      <c r="AG128" s="196"/>
    </row>
    <row r="129" spans="7:33" s="4" customFormat="1" x14ac:dyDescent="0.25">
      <c r="G129" s="145"/>
      <c r="I129" s="145"/>
      <c r="AG129" s="196"/>
    </row>
    <row r="130" spans="7:33" s="4" customFormat="1" x14ac:dyDescent="0.25">
      <c r="G130" s="145"/>
      <c r="I130" s="145"/>
      <c r="AG130" s="196"/>
    </row>
    <row r="131" spans="7:33" s="4" customFormat="1" x14ac:dyDescent="0.25">
      <c r="G131" s="145"/>
      <c r="I131" s="145"/>
      <c r="AG131" s="196"/>
    </row>
    <row r="132" spans="7:33" s="4" customFormat="1" x14ac:dyDescent="0.25">
      <c r="G132" s="145"/>
      <c r="I132" s="145"/>
      <c r="AG132" s="196"/>
    </row>
    <row r="133" spans="7:33" s="4" customFormat="1" x14ac:dyDescent="0.25">
      <c r="G133" s="145"/>
      <c r="I133" s="145"/>
      <c r="AG133" s="196"/>
    </row>
    <row r="134" spans="7:33" s="4" customFormat="1" x14ac:dyDescent="0.25">
      <c r="G134" s="145"/>
      <c r="I134" s="145"/>
      <c r="AG134" s="196"/>
    </row>
    <row r="135" spans="7:33" s="4" customFormat="1" x14ac:dyDescent="0.25">
      <c r="G135" s="145"/>
      <c r="I135" s="145"/>
      <c r="AG135" s="196"/>
    </row>
    <row r="136" spans="7:33" s="4" customFormat="1" x14ac:dyDescent="0.25">
      <c r="G136" s="145"/>
      <c r="I136" s="145"/>
      <c r="AG136" s="196"/>
    </row>
    <row r="137" spans="7:33" s="4" customFormat="1" x14ac:dyDescent="0.25">
      <c r="G137" s="145"/>
      <c r="I137" s="145"/>
      <c r="AG137" s="196"/>
    </row>
    <row r="138" spans="7:33" s="4" customFormat="1" x14ac:dyDescent="0.25">
      <c r="G138" s="145"/>
      <c r="I138" s="145"/>
      <c r="AG138" s="196"/>
    </row>
    <row r="139" spans="7:33" s="4" customFormat="1" x14ac:dyDescent="0.25">
      <c r="G139" s="145"/>
      <c r="I139" s="145"/>
      <c r="AG139" s="196"/>
    </row>
    <row r="140" spans="7:33" s="4" customFormat="1" x14ac:dyDescent="0.25">
      <c r="G140" s="145"/>
      <c r="I140" s="145"/>
      <c r="AG140" s="196"/>
    </row>
    <row r="141" spans="7:33" s="4" customFormat="1" x14ac:dyDescent="0.25">
      <c r="G141" s="145"/>
      <c r="I141" s="145"/>
      <c r="AG141" s="196"/>
    </row>
    <row r="142" spans="7:33" s="4" customFormat="1" x14ac:dyDescent="0.25">
      <c r="G142" s="145"/>
      <c r="I142" s="145"/>
      <c r="AG142" s="196"/>
    </row>
    <row r="143" spans="7:33" s="4" customFormat="1" x14ac:dyDescent="0.25">
      <c r="G143" s="145"/>
      <c r="I143" s="145"/>
      <c r="AG143" s="196"/>
    </row>
    <row r="144" spans="7:33" s="4" customFormat="1" x14ac:dyDescent="0.25">
      <c r="G144" s="145"/>
      <c r="I144" s="145"/>
      <c r="AG144" s="196"/>
    </row>
    <row r="145" spans="7:33" s="4" customFormat="1" x14ac:dyDescent="0.25">
      <c r="G145" s="145"/>
      <c r="I145" s="145"/>
      <c r="AG145" s="196"/>
    </row>
    <row r="146" spans="7:33" s="4" customFormat="1" x14ac:dyDescent="0.25">
      <c r="G146" s="145"/>
      <c r="I146" s="145"/>
      <c r="AG146" s="196"/>
    </row>
    <row r="147" spans="7:33" s="4" customFormat="1" x14ac:dyDescent="0.25">
      <c r="G147" s="145"/>
      <c r="I147" s="145"/>
      <c r="AG147" s="196"/>
    </row>
    <row r="148" spans="7:33" s="4" customFormat="1" x14ac:dyDescent="0.25">
      <c r="G148" s="145"/>
      <c r="I148" s="145"/>
      <c r="AG148" s="196"/>
    </row>
    <row r="149" spans="7:33" s="4" customFormat="1" x14ac:dyDescent="0.25">
      <c r="G149" s="145"/>
      <c r="I149" s="145"/>
      <c r="AG149" s="196"/>
    </row>
    <row r="150" spans="7:33" s="4" customFormat="1" x14ac:dyDescent="0.25">
      <c r="G150" s="145"/>
      <c r="I150" s="145"/>
      <c r="AG150" s="196"/>
    </row>
    <row r="151" spans="7:33" s="4" customFormat="1" x14ac:dyDescent="0.25">
      <c r="G151" s="145"/>
      <c r="I151" s="145"/>
      <c r="AG151" s="196"/>
    </row>
    <row r="152" spans="7:33" s="4" customFormat="1" x14ac:dyDescent="0.25">
      <c r="G152" s="145"/>
      <c r="I152" s="145"/>
      <c r="AG152" s="196"/>
    </row>
    <row r="153" spans="7:33" s="4" customFormat="1" x14ac:dyDescent="0.25">
      <c r="G153" s="145"/>
      <c r="I153" s="145"/>
      <c r="AG153" s="196"/>
    </row>
    <row r="154" spans="7:33" s="4" customFormat="1" x14ac:dyDescent="0.25">
      <c r="G154" s="145"/>
      <c r="I154" s="145"/>
      <c r="AG154" s="196"/>
    </row>
    <row r="155" spans="7:33" s="4" customFormat="1" x14ac:dyDescent="0.25">
      <c r="G155" s="145"/>
      <c r="I155" s="145"/>
      <c r="AG155" s="196"/>
    </row>
    <row r="156" spans="7:33" s="4" customFormat="1" x14ac:dyDescent="0.25">
      <c r="G156" s="145"/>
      <c r="I156" s="145"/>
      <c r="AG156" s="196"/>
    </row>
    <row r="157" spans="7:33" s="4" customFormat="1" x14ac:dyDescent="0.25">
      <c r="G157" s="145"/>
      <c r="I157" s="145"/>
      <c r="AG157" s="196"/>
    </row>
    <row r="158" spans="7:33" s="4" customFormat="1" x14ac:dyDescent="0.25">
      <c r="G158" s="145"/>
      <c r="I158" s="145"/>
      <c r="AG158" s="196"/>
    </row>
    <row r="159" spans="7:33" s="4" customFormat="1" ht="36.75" customHeight="1" x14ac:dyDescent="0.25">
      <c r="G159" s="145"/>
      <c r="I159" s="145"/>
      <c r="AG159" s="196"/>
    </row>
    <row r="160" spans="7:33" s="4" customFormat="1" x14ac:dyDescent="0.25">
      <c r="G160" s="145"/>
      <c r="I160" s="145"/>
      <c r="AG160" s="196"/>
    </row>
    <row r="161" spans="7:33" s="4" customFormat="1" x14ac:dyDescent="0.25">
      <c r="G161" s="145"/>
      <c r="I161" s="145"/>
      <c r="AG161" s="196"/>
    </row>
    <row r="162" spans="7:33" s="4" customFormat="1" x14ac:dyDescent="0.25">
      <c r="G162" s="145"/>
      <c r="I162" s="145"/>
      <c r="AG162" s="196"/>
    </row>
    <row r="163" spans="7:33" s="4" customFormat="1" x14ac:dyDescent="0.25">
      <c r="G163" s="145"/>
      <c r="I163" s="145"/>
      <c r="AG163" s="196"/>
    </row>
    <row r="164" spans="7:33" s="4" customFormat="1" x14ac:dyDescent="0.25">
      <c r="G164" s="145"/>
      <c r="I164" s="145"/>
      <c r="AG164" s="196"/>
    </row>
    <row r="165" spans="7:33" s="4" customFormat="1" ht="15.75" customHeight="1" x14ac:dyDescent="0.25">
      <c r="G165" s="145"/>
      <c r="I165" s="145"/>
      <c r="AG165" s="196"/>
    </row>
    <row r="166" spans="7:33" s="4" customFormat="1" x14ac:dyDescent="0.25">
      <c r="G166" s="145"/>
      <c r="I166" s="145"/>
      <c r="AG166" s="196"/>
    </row>
    <row r="167" spans="7:33" s="4" customFormat="1" x14ac:dyDescent="0.25">
      <c r="G167" s="145"/>
      <c r="I167" s="145"/>
      <c r="AG167" s="196"/>
    </row>
    <row r="168" spans="7:33" s="4" customFormat="1" x14ac:dyDescent="0.25">
      <c r="G168" s="145"/>
      <c r="I168" s="145"/>
      <c r="AG168" s="196"/>
    </row>
    <row r="169" spans="7:33" s="4" customFormat="1" x14ac:dyDescent="0.25">
      <c r="G169" s="145"/>
      <c r="I169" s="145"/>
      <c r="AG169" s="196"/>
    </row>
    <row r="170" spans="7:33" s="4" customFormat="1" x14ac:dyDescent="0.25">
      <c r="G170" s="145"/>
      <c r="I170" s="145"/>
      <c r="AG170" s="196"/>
    </row>
    <row r="171" spans="7:33" s="4" customFormat="1" x14ac:dyDescent="0.25">
      <c r="G171" s="145"/>
      <c r="I171" s="145"/>
      <c r="AG171" s="196"/>
    </row>
    <row r="172" spans="7:33" s="4" customFormat="1" x14ac:dyDescent="0.25">
      <c r="G172" s="145"/>
      <c r="I172" s="145"/>
      <c r="AG172" s="196"/>
    </row>
    <row r="173" spans="7:33" s="4" customFormat="1" x14ac:dyDescent="0.25">
      <c r="G173" s="145"/>
      <c r="I173" s="145"/>
      <c r="AG173" s="196"/>
    </row>
    <row r="174" spans="7:33" s="4" customFormat="1" x14ac:dyDescent="0.25">
      <c r="G174" s="145"/>
      <c r="I174" s="145"/>
      <c r="AG174" s="196"/>
    </row>
    <row r="175" spans="7:33" s="4" customFormat="1" x14ac:dyDescent="0.25">
      <c r="G175" s="145"/>
      <c r="I175" s="145"/>
      <c r="AG175" s="196"/>
    </row>
    <row r="176" spans="7:33" s="4" customFormat="1" x14ac:dyDescent="0.25">
      <c r="G176" s="145"/>
      <c r="I176" s="145"/>
      <c r="AG176" s="196"/>
    </row>
    <row r="177" spans="7:33" s="4" customFormat="1" x14ac:dyDescent="0.25">
      <c r="G177" s="145"/>
      <c r="I177" s="145"/>
      <c r="AG177" s="196"/>
    </row>
    <row r="178" spans="7:33" s="4" customFormat="1" x14ac:dyDescent="0.25">
      <c r="G178" s="145"/>
      <c r="I178" s="145"/>
      <c r="AG178" s="196"/>
    </row>
    <row r="179" spans="7:33" s="4" customFormat="1" x14ac:dyDescent="0.25">
      <c r="G179" s="145"/>
      <c r="I179" s="145"/>
      <c r="AG179" s="196"/>
    </row>
    <row r="180" spans="7:33" s="4" customFormat="1" x14ac:dyDescent="0.25">
      <c r="G180" s="145"/>
      <c r="I180" s="145"/>
      <c r="AG180" s="196"/>
    </row>
    <row r="181" spans="7:33" s="4" customFormat="1" x14ac:dyDescent="0.25">
      <c r="G181" s="145"/>
      <c r="I181" s="145"/>
      <c r="AG181" s="196"/>
    </row>
    <row r="182" spans="7:33" s="4" customFormat="1" x14ac:dyDescent="0.25">
      <c r="G182" s="145"/>
      <c r="I182" s="145"/>
      <c r="AG182" s="196"/>
    </row>
    <row r="183" spans="7:33" s="4" customFormat="1" x14ac:dyDescent="0.25">
      <c r="G183" s="145"/>
      <c r="I183" s="145"/>
      <c r="AG183" s="196"/>
    </row>
    <row r="184" spans="7:33" s="4" customFormat="1" x14ac:dyDescent="0.25">
      <c r="G184" s="145"/>
      <c r="I184" s="145"/>
      <c r="AG184" s="196"/>
    </row>
    <row r="185" spans="7:33" s="4" customFormat="1" x14ac:dyDescent="0.25">
      <c r="G185" s="145"/>
      <c r="I185" s="145"/>
      <c r="AG185" s="196"/>
    </row>
    <row r="186" spans="7:33" s="4" customFormat="1" x14ac:dyDescent="0.25">
      <c r="G186" s="145"/>
      <c r="I186" s="145"/>
      <c r="AG186" s="196"/>
    </row>
    <row r="187" spans="7:33" s="4" customFormat="1" x14ac:dyDescent="0.25">
      <c r="G187" s="145"/>
      <c r="I187" s="145"/>
      <c r="AG187" s="196"/>
    </row>
    <row r="188" spans="7:33" s="4" customFormat="1" x14ac:dyDescent="0.25">
      <c r="G188" s="145"/>
      <c r="I188" s="145"/>
      <c r="AG188" s="196"/>
    </row>
    <row r="189" spans="7:33" s="4" customFormat="1" x14ac:dyDescent="0.25">
      <c r="G189" s="145"/>
      <c r="I189" s="145"/>
      <c r="AG189" s="196"/>
    </row>
    <row r="190" spans="7:33" s="4" customFormat="1" x14ac:dyDescent="0.25">
      <c r="G190" s="145"/>
      <c r="I190" s="145"/>
      <c r="AG190" s="196"/>
    </row>
    <row r="191" spans="7:33" s="4" customFormat="1" x14ac:dyDescent="0.25">
      <c r="G191" s="145"/>
      <c r="I191" s="145"/>
      <c r="AG191" s="196"/>
    </row>
    <row r="192" spans="7:33" s="4" customFormat="1" x14ac:dyDescent="0.25">
      <c r="G192" s="145"/>
      <c r="I192" s="145"/>
      <c r="AG192" s="196"/>
    </row>
    <row r="193" spans="7:33" s="4" customFormat="1" x14ac:dyDescent="0.25">
      <c r="G193" s="145"/>
      <c r="I193" s="145"/>
      <c r="AG193" s="196"/>
    </row>
    <row r="194" spans="7:33" s="4" customFormat="1" x14ac:dyDescent="0.25">
      <c r="G194" s="145"/>
      <c r="I194" s="145"/>
      <c r="AG194" s="196"/>
    </row>
    <row r="195" spans="7:33" s="4" customFormat="1" x14ac:dyDescent="0.25">
      <c r="G195" s="145"/>
      <c r="I195" s="145"/>
      <c r="AG195" s="196"/>
    </row>
    <row r="196" spans="7:33" s="4" customFormat="1" x14ac:dyDescent="0.25">
      <c r="G196" s="145"/>
      <c r="I196" s="145"/>
      <c r="AG196" s="196"/>
    </row>
    <row r="197" spans="7:33" s="4" customFormat="1" x14ac:dyDescent="0.25">
      <c r="G197" s="145"/>
      <c r="I197" s="145"/>
      <c r="AG197" s="196"/>
    </row>
    <row r="198" spans="7:33" s="4" customFormat="1" x14ac:dyDescent="0.25">
      <c r="G198" s="145"/>
      <c r="I198" s="145"/>
      <c r="AG198" s="196"/>
    </row>
    <row r="199" spans="7:33" s="4" customFormat="1" ht="36.75" customHeight="1" x14ac:dyDescent="0.25">
      <c r="G199" s="145"/>
      <c r="I199" s="145"/>
      <c r="AG199" s="196"/>
    </row>
    <row r="200" spans="7:33" s="4" customFormat="1" x14ac:dyDescent="0.25">
      <c r="G200" s="145"/>
      <c r="I200" s="145"/>
      <c r="AG200" s="196"/>
    </row>
    <row r="201" spans="7:33" s="4" customFormat="1" x14ac:dyDescent="0.25">
      <c r="G201" s="145"/>
      <c r="I201" s="145"/>
      <c r="AG201" s="196"/>
    </row>
    <row r="202" spans="7:33" s="4" customFormat="1" x14ac:dyDescent="0.25">
      <c r="G202" s="145"/>
      <c r="I202" s="145"/>
      <c r="AG202" s="196"/>
    </row>
    <row r="203" spans="7:33" s="4" customFormat="1" x14ac:dyDescent="0.25">
      <c r="G203" s="145"/>
      <c r="I203" s="145"/>
      <c r="AG203" s="196"/>
    </row>
    <row r="204" spans="7:33" s="4" customFormat="1" x14ac:dyDescent="0.25">
      <c r="G204" s="145"/>
      <c r="I204" s="145"/>
      <c r="AG204" s="196"/>
    </row>
    <row r="205" spans="7:33" s="4" customFormat="1" ht="15.75" customHeight="1" x14ac:dyDescent="0.25">
      <c r="G205" s="145"/>
      <c r="I205" s="145"/>
      <c r="AG205" s="196"/>
    </row>
    <row r="206" spans="7:33" s="4" customFormat="1" x14ac:dyDescent="0.25">
      <c r="G206" s="145"/>
      <c r="I206" s="145"/>
      <c r="AG206" s="196"/>
    </row>
    <row r="207" spans="7:33" s="4" customFormat="1" x14ac:dyDescent="0.25">
      <c r="G207" s="145"/>
      <c r="I207" s="145"/>
      <c r="AG207" s="196"/>
    </row>
    <row r="208" spans="7:33" s="4" customFormat="1" x14ac:dyDescent="0.25">
      <c r="G208" s="145"/>
      <c r="I208" s="145"/>
      <c r="AG208" s="196"/>
    </row>
    <row r="209" spans="7:33" s="4" customFormat="1" x14ac:dyDescent="0.25">
      <c r="G209" s="145"/>
      <c r="I209" s="145"/>
      <c r="AG209" s="196"/>
    </row>
    <row r="210" spans="7:33" s="4" customFormat="1" x14ac:dyDescent="0.25">
      <c r="G210" s="145"/>
      <c r="I210" s="145"/>
      <c r="AG210" s="196"/>
    </row>
    <row r="211" spans="7:33" s="4" customFormat="1" x14ac:dyDescent="0.25">
      <c r="G211" s="145"/>
      <c r="I211" s="145"/>
      <c r="AG211" s="196"/>
    </row>
    <row r="212" spans="7:33" s="4" customFormat="1" x14ac:dyDescent="0.25">
      <c r="G212" s="145"/>
      <c r="I212" s="145"/>
      <c r="AG212" s="196"/>
    </row>
    <row r="213" spans="7:33" s="4" customFormat="1" x14ac:dyDescent="0.25">
      <c r="G213" s="145"/>
      <c r="I213" s="145"/>
      <c r="AG213" s="196"/>
    </row>
    <row r="214" spans="7:33" s="4" customFormat="1" x14ac:dyDescent="0.25">
      <c r="G214" s="145"/>
      <c r="I214" s="145"/>
      <c r="AG214" s="196"/>
    </row>
    <row r="215" spans="7:33" s="4" customFormat="1" x14ac:dyDescent="0.25">
      <c r="G215" s="145"/>
      <c r="I215" s="145"/>
      <c r="AG215" s="196"/>
    </row>
    <row r="216" spans="7:33" s="4" customFormat="1" x14ac:dyDescent="0.25">
      <c r="G216" s="145"/>
      <c r="I216" s="145"/>
      <c r="AG216" s="196"/>
    </row>
    <row r="217" spans="7:33" s="4" customFormat="1" x14ac:dyDescent="0.25">
      <c r="G217" s="145"/>
      <c r="I217" s="145"/>
      <c r="AG217" s="196"/>
    </row>
    <row r="218" spans="7:33" s="4" customFormat="1" x14ac:dyDescent="0.25">
      <c r="G218" s="145"/>
      <c r="I218" s="145"/>
      <c r="AG218" s="196"/>
    </row>
    <row r="219" spans="7:33" s="4" customFormat="1" x14ac:dyDescent="0.25">
      <c r="G219" s="145"/>
      <c r="I219" s="145"/>
      <c r="AG219" s="196"/>
    </row>
    <row r="220" spans="7:33" s="4" customFormat="1" x14ac:dyDescent="0.25">
      <c r="G220" s="145"/>
      <c r="I220" s="145"/>
      <c r="AG220" s="196"/>
    </row>
    <row r="221" spans="7:33" s="4" customFormat="1" x14ac:dyDescent="0.25">
      <c r="G221" s="145"/>
      <c r="I221" s="145"/>
      <c r="AG221" s="196"/>
    </row>
    <row r="222" spans="7:33" s="4" customFormat="1" x14ac:dyDescent="0.25">
      <c r="G222" s="145"/>
      <c r="I222" s="145"/>
      <c r="AG222" s="196"/>
    </row>
    <row r="223" spans="7:33" s="4" customFormat="1" x14ac:dyDescent="0.25">
      <c r="G223" s="145"/>
      <c r="I223" s="145"/>
      <c r="AG223" s="196"/>
    </row>
    <row r="224" spans="7:33" s="4" customFormat="1" x14ac:dyDescent="0.25">
      <c r="G224" s="145"/>
      <c r="I224" s="145"/>
      <c r="AG224" s="196"/>
    </row>
    <row r="225" spans="7:33" s="4" customFormat="1" x14ac:dyDescent="0.25">
      <c r="G225" s="145"/>
      <c r="I225" s="145"/>
      <c r="AG225" s="196"/>
    </row>
    <row r="226" spans="7:33" s="4" customFormat="1" x14ac:dyDescent="0.25">
      <c r="G226" s="145"/>
      <c r="I226" s="145"/>
      <c r="AG226" s="196"/>
    </row>
    <row r="227" spans="7:33" s="4" customFormat="1" x14ac:dyDescent="0.25">
      <c r="G227" s="145"/>
      <c r="I227" s="145"/>
      <c r="AG227" s="196"/>
    </row>
    <row r="228" spans="7:33" s="4" customFormat="1" x14ac:dyDescent="0.25">
      <c r="G228" s="145"/>
      <c r="I228" s="145"/>
      <c r="AG228" s="196"/>
    </row>
    <row r="229" spans="7:33" s="4" customFormat="1" x14ac:dyDescent="0.25">
      <c r="G229" s="145"/>
      <c r="I229" s="145"/>
      <c r="AG229" s="196"/>
    </row>
    <row r="230" spans="7:33" s="4" customFormat="1" x14ac:dyDescent="0.25">
      <c r="G230" s="145"/>
      <c r="I230" s="145"/>
      <c r="AG230" s="196"/>
    </row>
    <row r="231" spans="7:33" s="4" customFormat="1" x14ac:dyDescent="0.25">
      <c r="G231" s="145"/>
      <c r="I231" s="145"/>
      <c r="AG231" s="196"/>
    </row>
    <row r="232" spans="7:33" s="4" customFormat="1" x14ac:dyDescent="0.25">
      <c r="G232" s="145"/>
      <c r="I232" s="145"/>
      <c r="AG232" s="196"/>
    </row>
    <row r="233" spans="7:33" s="4" customFormat="1" x14ac:dyDescent="0.25">
      <c r="G233" s="145"/>
      <c r="I233" s="145"/>
      <c r="AG233" s="196"/>
    </row>
    <row r="234" spans="7:33" s="4" customFormat="1" x14ac:dyDescent="0.25">
      <c r="G234" s="145"/>
      <c r="I234" s="145"/>
      <c r="AG234" s="196"/>
    </row>
    <row r="235" spans="7:33" s="4" customFormat="1" x14ac:dyDescent="0.25">
      <c r="G235" s="145"/>
      <c r="I235" s="145"/>
      <c r="AG235" s="196"/>
    </row>
    <row r="236" spans="7:33" s="4" customFormat="1" x14ac:dyDescent="0.25">
      <c r="G236" s="145"/>
      <c r="I236" s="145"/>
      <c r="AG236" s="196"/>
    </row>
    <row r="237" spans="7:33" s="4" customFormat="1" x14ac:dyDescent="0.25">
      <c r="G237" s="145"/>
      <c r="I237" s="145"/>
      <c r="AG237" s="196"/>
    </row>
    <row r="238" spans="7:33" s="4" customFormat="1" x14ac:dyDescent="0.25">
      <c r="G238" s="145"/>
      <c r="I238" s="145"/>
      <c r="AG238" s="196"/>
    </row>
    <row r="239" spans="7:33" s="4" customFormat="1" x14ac:dyDescent="0.25">
      <c r="G239" s="145"/>
      <c r="I239" s="145"/>
      <c r="AG239" s="196"/>
    </row>
    <row r="240" spans="7:33" s="4" customFormat="1" x14ac:dyDescent="0.25">
      <c r="G240" s="145"/>
      <c r="I240" s="145"/>
      <c r="AG240" s="196"/>
    </row>
    <row r="241" spans="7:33" s="4" customFormat="1" x14ac:dyDescent="0.25">
      <c r="G241" s="145"/>
      <c r="I241" s="145"/>
      <c r="AG241" s="196"/>
    </row>
    <row r="242" spans="7:33" s="4" customFormat="1" ht="13.5" customHeight="1" x14ac:dyDescent="0.25">
      <c r="G242" s="145"/>
      <c r="I242" s="145"/>
      <c r="AG242" s="196"/>
    </row>
    <row r="243" spans="7:33" s="4" customFormat="1" ht="12.75" customHeight="1" x14ac:dyDescent="0.25">
      <c r="G243" s="145"/>
      <c r="I243" s="145"/>
      <c r="AG243" s="196"/>
    </row>
    <row r="244" spans="7:33" s="4" customFormat="1" ht="12.75" customHeight="1" x14ac:dyDescent="0.25">
      <c r="G244" s="145"/>
      <c r="I244" s="145"/>
      <c r="AG244" s="196"/>
    </row>
    <row r="245" spans="7:33" s="4" customFormat="1" x14ac:dyDescent="0.25">
      <c r="G245" s="145"/>
      <c r="I245" s="145"/>
      <c r="AG245" s="196"/>
    </row>
    <row r="246" spans="7:33" s="4" customFormat="1" x14ac:dyDescent="0.25">
      <c r="G246" s="145"/>
      <c r="I246" s="145"/>
      <c r="AG246" s="196"/>
    </row>
    <row r="247" spans="7:33" s="4" customFormat="1" x14ac:dyDescent="0.25">
      <c r="G247" s="145"/>
      <c r="I247" s="145"/>
      <c r="AG247" s="196"/>
    </row>
    <row r="248" spans="7:33" s="4" customFormat="1" x14ac:dyDescent="0.25">
      <c r="G248" s="145"/>
      <c r="I248" s="145"/>
      <c r="AG248" s="196"/>
    </row>
    <row r="249" spans="7:33" s="4" customFormat="1" x14ac:dyDescent="0.25">
      <c r="G249" s="145"/>
      <c r="I249" s="145"/>
      <c r="AG249" s="196"/>
    </row>
    <row r="250" spans="7:33" s="4" customFormat="1" x14ac:dyDescent="0.25">
      <c r="G250" s="145"/>
      <c r="I250" s="145"/>
      <c r="AG250" s="196"/>
    </row>
    <row r="251" spans="7:33" s="4" customFormat="1" x14ac:dyDescent="0.25">
      <c r="G251" s="145"/>
      <c r="I251" s="145"/>
      <c r="AG251" s="196"/>
    </row>
    <row r="252" spans="7:33" s="4" customFormat="1" x14ac:dyDescent="0.25">
      <c r="G252" s="145"/>
      <c r="I252" s="145"/>
      <c r="AG252" s="196"/>
    </row>
    <row r="253" spans="7:33" s="4" customFormat="1" x14ac:dyDescent="0.25">
      <c r="G253" s="145"/>
      <c r="I253" s="145"/>
      <c r="AG253" s="196"/>
    </row>
    <row r="254" spans="7:33" s="4" customFormat="1" x14ac:dyDescent="0.25">
      <c r="G254" s="145"/>
      <c r="I254" s="145"/>
      <c r="AG254" s="196"/>
    </row>
    <row r="255" spans="7:33" s="4" customFormat="1" x14ac:dyDescent="0.25">
      <c r="G255" s="145"/>
      <c r="I255" s="145"/>
      <c r="AG255" s="196"/>
    </row>
    <row r="256" spans="7:33" s="4" customFormat="1" x14ac:dyDescent="0.25">
      <c r="G256" s="145"/>
      <c r="I256" s="145"/>
      <c r="AG256" s="196"/>
    </row>
    <row r="257" spans="7:33" s="4" customFormat="1" x14ac:dyDescent="0.25">
      <c r="G257" s="145"/>
      <c r="I257" s="145"/>
      <c r="AG257" s="196"/>
    </row>
    <row r="258" spans="7:33" s="4" customFormat="1" x14ac:dyDescent="0.25">
      <c r="G258" s="145"/>
      <c r="I258" s="145"/>
      <c r="AG258" s="196"/>
    </row>
    <row r="259" spans="7:33" s="4" customFormat="1" x14ac:dyDescent="0.25">
      <c r="G259" s="145"/>
      <c r="I259" s="145"/>
      <c r="AG259" s="196"/>
    </row>
    <row r="260" spans="7:33" s="4" customFormat="1" x14ac:dyDescent="0.25">
      <c r="G260" s="145"/>
      <c r="I260" s="145"/>
      <c r="AG260" s="196"/>
    </row>
    <row r="261" spans="7:33" s="4" customFormat="1" x14ac:dyDescent="0.25">
      <c r="G261" s="145"/>
      <c r="I261" s="145"/>
      <c r="AG261" s="196"/>
    </row>
    <row r="262" spans="7:33" s="4" customFormat="1" ht="12.75" customHeight="1" x14ac:dyDescent="0.25">
      <c r="G262" s="145"/>
      <c r="I262" s="145"/>
      <c r="AG262" s="196"/>
    </row>
    <row r="263" spans="7:33" s="4" customFormat="1" ht="12.75" customHeight="1" x14ac:dyDescent="0.25">
      <c r="G263" s="145"/>
      <c r="I263" s="145"/>
      <c r="AG263" s="196"/>
    </row>
    <row r="264" spans="7:33" s="4" customFormat="1" ht="12.75" customHeight="1" x14ac:dyDescent="0.25">
      <c r="G264" s="145"/>
      <c r="I264" s="145"/>
      <c r="AG264" s="196"/>
    </row>
    <row r="265" spans="7:33" s="4" customFormat="1" ht="12.75" customHeight="1" x14ac:dyDescent="0.25">
      <c r="G265" s="145"/>
      <c r="I265" s="145"/>
      <c r="AG265" s="196"/>
    </row>
    <row r="266" spans="7:33" s="4" customFormat="1" ht="12.75" customHeight="1" x14ac:dyDescent="0.25">
      <c r="G266" s="145"/>
      <c r="I266" s="145"/>
      <c r="AG266" s="196"/>
    </row>
    <row r="267" spans="7:33" s="4" customFormat="1" x14ac:dyDescent="0.25">
      <c r="G267" s="145"/>
      <c r="I267" s="145"/>
      <c r="AG267" s="196"/>
    </row>
    <row r="268" spans="7:33" s="4" customFormat="1" x14ac:dyDescent="0.25">
      <c r="G268" s="145"/>
      <c r="I268" s="145"/>
      <c r="AG268" s="196"/>
    </row>
    <row r="269" spans="7:33" s="4" customFormat="1" x14ac:dyDescent="0.25">
      <c r="G269" s="145"/>
      <c r="I269" s="145"/>
      <c r="AG269" s="196"/>
    </row>
    <row r="270" spans="7:33" s="4" customFormat="1" x14ac:dyDescent="0.25">
      <c r="G270" s="145"/>
      <c r="I270" s="145"/>
      <c r="AG270" s="196"/>
    </row>
    <row r="271" spans="7:33" s="4" customFormat="1" x14ac:dyDescent="0.25">
      <c r="G271" s="145"/>
      <c r="I271" s="145"/>
      <c r="AG271" s="196"/>
    </row>
    <row r="272" spans="7:33" s="4" customFormat="1" x14ac:dyDescent="0.25">
      <c r="G272" s="145"/>
      <c r="I272" s="145"/>
      <c r="AG272" s="196"/>
    </row>
    <row r="273" spans="7:33" s="4" customFormat="1" x14ac:dyDescent="0.25">
      <c r="G273" s="145"/>
      <c r="I273" s="145"/>
      <c r="AG273" s="196"/>
    </row>
    <row r="274" spans="7:33" s="4" customFormat="1" x14ac:dyDescent="0.25">
      <c r="G274" s="145"/>
      <c r="I274" s="145"/>
      <c r="AG274" s="196"/>
    </row>
    <row r="275" spans="7:33" s="4" customFormat="1" x14ac:dyDescent="0.25">
      <c r="G275" s="145"/>
      <c r="I275" s="145"/>
      <c r="AG275" s="196"/>
    </row>
    <row r="276" spans="7:33" s="4" customFormat="1" x14ac:dyDescent="0.25">
      <c r="G276" s="145"/>
      <c r="I276" s="145"/>
      <c r="AG276" s="196"/>
    </row>
    <row r="277" spans="7:33" s="4" customFormat="1" x14ac:dyDescent="0.25">
      <c r="G277" s="145"/>
      <c r="I277" s="145"/>
      <c r="AG277" s="196"/>
    </row>
    <row r="278" spans="7:33" s="4" customFormat="1" x14ac:dyDescent="0.25">
      <c r="G278" s="145"/>
      <c r="I278" s="145"/>
      <c r="AG278" s="196"/>
    </row>
    <row r="279" spans="7:33" s="4" customFormat="1" x14ac:dyDescent="0.25">
      <c r="G279" s="145"/>
      <c r="I279" s="145"/>
      <c r="AG279" s="196"/>
    </row>
    <row r="280" spans="7:33" s="4" customFormat="1" x14ac:dyDescent="0.25">
      <c r="G280" s="145"/>
      <c r="I280" s="145"/>
      <c r="AG280" s="196"/>
    </row>
    <row r="281" spans="7:33" s="4" customFormat="1" x14ac:dyDescent="0.25">
      <c r="G281" s="145"/>
      <c r="I281" s="145"/>
      <c r="AG281" s="196"/>
    </row>
    <row r="282" spans="7:33" s="4" customFormat="1" x14ac:dyDescent="0.25">
      <c r="G282" s="145"/>
      <c r="I282" s="145"/>
      <c r="AG282" s="196"/>
    </row>
    <row r="283" spans="7:33" s="4" customFormat="1" x14ac:dyDescent="0.25">
      <c r="G283" s="145"/>
      <c r="I283" s="145"/>
      <c r="AG283" s="196"/>
    </row>
    <row r="284" spans="7:33" s="4" customFormat="1" x14ac:dyDescent="0.25">
      <c r="G284" s="145"/>
      <c r="I284" s="145"/>
      <c r="AG284" s="196"/>
    </row>
    <row r="285" spans="7:33" s="4" customFormat="1" x14ac:dyDescent="0.25">
      <c r="G285" s="145"/>
      <c r="I285" s="145"/>
      <c r="AG285" s="196"/>
    </row>
    <row r="286" spans="7:33" s="4" customFormat="1" x14ac:dyDescent="0.25">
      <c r="G286" s="145"/>
      <c r="I286" s="145"/>
      <c r="AG286" s="196"/>
    </row>
    <row r="287" spans="7:33" s="4" customFormat="1" x14ac:dyDescent="0.25">
      <c r="G287" s="145"/>
      <c r="I287" s="145"/>
      <c r="AG287" s="196"/>
    </row>
    <row r="288" spans="7:33" s="4" customFormat="1" x14ac:dyDescent="0.25">
      <c r="G288" s="145"/>
      <c r="I288" s="145"/>
      <c r="AG288" s="196"/>
    </row>
    <row r="289" spans="7:33" s="4" customFormat="1" x14ac:dyDescent="0.25">
      <c r="G289" s="145"/>
      <c r="I289" s="145"/>
      <c r="AG289" s="196"/>
    </row>
    <row r="290" spans="7:33" s="4" customFormat="1" x14ac:dyDescent="0.25">
      <c r="G290" s="145"/>
      <c r="I290" s="145"/>
      <c r="AG290" s="196"/>
    </row>
    <row r="291" spans="7:33" s="4" customFormat="1" x14ac:dyDescent="0.25">
      <c r="G291" s="145"/>
      <c r="I291" s="145"/>
      <c r="AG291" s="196"/>
    </row>
    <row r="292" spans="7:33" s="4" customFormat="1" x14ac:dyDescent="0.25">
      <c r="G292" s="145"/>
      <c r="I292" s="145"/>
      <c r="AG292" s="196"/>
    </row>
    <row r="293" spans="7:33" s="4" customFormat="1" x14ac:dyDescent="0.25">
      <c r="G293" s="145"/>
      <c r="I293" s="145"/>
      <c r="AG293" s="196"/>
    </row>
    <row r="294" spans="7:33" s="4" customFormat="1" x14ac:dyDescent="0.25">
      <c r="G294" s="145"/>
      <c r="I294" s="145"/>
      <c r="AG294" s="196"/>
    </row>
    <row r="295" spans="7:33" s="4" customFormat="1" x14ac:dyDescent="0.25">
      <c r="G295" s="145"/>
      <c r="I295" s="145"/>
      <c r="AG295" s="196"/>
    </row>
    <row r="296" spans="7:33" s="4" customFormat="1" x14ac:dyDescent="0.25">
      <c r="G296" s="145"/>
      <c r="I296" s="145"/>
      <c r="AG296" s="196"/>
    </row>
    <row r="297" spans="7:33" s="4" customFormat="1" x14ac:dyDescent="0.25">
      <c r="G297" s="145"/>
      <c r="I297" s="145"/>
      <c r="AG297" s="196"/>
    </row>
    <row r="298" spans="7:33" s="4" customFormat="1" x14ac:dyDescent="0.25">
      <c r="G298" s="145"/>
      <c r="I298" s="145"/>
      <c r="AG298" s="196"/>
    </row>
    <row r="299" spans="7:33" s="4" customFormat="1" x14ac:dyDescent="0.25">
      <c r="G299" s="145"/>
      <c r="I299" s="145"/>
      <c r="AG299" s="196"/>
    </row>
    <row r="300" spans="7:33" s="4" customFormat="1" x14ac:dyDescent="0.25">
      <c r="G300" s="145"/>
      <c r="I300" s="145"/>
      <c r="AG300" s="196"/>
    </row>
    <row r="301" spans="7:33" s="4" customFormat="1" x14ac:dyDescent="0.25">
      <c r="G301" s="145"/>
      <c r="I301" s="145"/>
      <c r="AG301" s="196"/>
    </row>
    <row r="302" spans="7:33" s="4" customFormat="1" x14ac:dyDescent="0.25">
      <c r="G302" s="145"/>
      <c r="I302" s="145"/>
      <c r="AG302" s="196"/>
    </row>
    <row r="303" spans="7:33" s="4" customFormat="1" x14ac:dyDescent="0.25">
      <c r="G303" s="145"/>
      <c r="I303" s="145"/>
      <c r="AG303" s="196"/>
    </row>
    <row r="304" spans="7:33" s="4" customFormat="1" x14ac:dyDescent="0.25">
      <c r="G304" s="145"/>
      <c r="I304" s="145"/>
      <c r="AG304" s="196"/>
    </row>
    <row r="305" spans="7:33" s="4" customFormat="1" x14ac:dyDescent="0.25">
      <c r="G305" s="145"/>
      <c r="I305" s="145"/>
      <c r="AG305" s="196"/>
    </row>
    <row r="306" spans="7:33" s="4" customFormat="1" x14ac:dyDescent="0.25">
      <c r="G306" s="145"/>
      <c r="I306" s="145"/>
      <c r="AG306" s="196"/>
    </row>
    <row r="307" spans="7:33" s="4" customFormat="1" x14ac:dyDescent="0.25">
      <c r="G307" s="145"/>
      <c r="I307" s="145"/>
      <c r="AG307" s="196"/>
    </row>
    <row r="308" spans="7:33" s="4" customFormat="1" x14ac:dyDescent="0.25">
      <c r="G308" s="145"/>
      <c r="I308" s="145"/>
      <c r="AG308" s="196"/>
    </row>
    <row r="309" spans="7:33" s="4" customFormat="1" x14ac:dyDescent="0.25">
      <c r="G309" s="145"/>
      <c r="I309" s="145"/>
      <c r="AG309" s="196"/>
    </row>
    <row r="310" spans="7:33" s="4" customFormat="1" ht="12.75" customHeight="1" x14ac:dyDescent="0.25">
      <c r="G310" s="145"/>
      <c r="I310" s="145"/>
      <c r="AG310" s="196"/>
    </row>
    <row r="311" spans="7:33" s="4" customFormat="1" ht="12.75" customHeight="1" x14ac:dyDescent="0.25">
      <c r="G311" s="145"/>
      <c r="I311" s="145"/>
      <c r="AG311" s="196"/>
    </row>
    <row r="312" spans="7:33" s="4" customFormat="1" ht="12.75" customHeight="1" x14ac:dyDescent="0.25">
      <c r="G312" s="145"/>
      <c r="I312" s="145"/>
      <c r="AG312" s="196"/>
    </row>
    <row r="313" spans="7:33" s="4" customFormat="1" ht="12.75" customHeight="1" x14ac:dyDescent="0.25">
      <c r="G313" s="145"/>
      <c r="I313" s="145"/>
      <c r="AG313" s="196"/>
    </row>
    <row r="314" spans="7:33" s="4" customFormat="1" ht="12.75" customHeight="1" x14ac:dyDescent="0.25">
      <c r="G314" s="145"/>
      <c r="I314" s="145"/>
      <c r="AG314" s="196"/>
    </row>
    <row r="315" spans="7:33" s="4" customFormat="1" ht="12.75" customHeight="1" x14ac:dyDescent="0.25">
      <c r="G315" s="145"/>
      <c r="I315" s="145"/>
      <c r="AG315" s="196"/>
    </row>
    <row r="316" spans="7:33" s="4" customFormat="1" x14ac:dyDescent="0.25">
      <c r="G316" s="145"/>
      <c r="I316" s="145"/>
      <c r="AG316" s="196"/>
    </row>
    <row r="317" spans="7:33" s="4" customFormat="1" x14ac:dyDescent="0.25">
      <c r="G317" s="145"/>
      <c r="I317" s="145"/>
      <c r="AG317" s="196"/>
    </row>
    <row r="318" spans="7:33" s="4" customFormat="1" x14ac:dyDescent="0.25">
      <c r="G318" s="145"/>
      <c r="I318" s="145"/>
      <c r="AG318" s="196"/>
    </row>
    <row r="319" spans="7:33" s="4" customFormat="1" x14ac:dyDescent="0.25">
      <c r="G319" s="145"/>
      <c r="I319" s="145"/>
      <c r="AG319" s="196"/>
    </row>
    <row r="320" spans="7:33" s="4" customFormat="1" x14ac:dyDescent="0.25">
      <c r="G320" s="145"/>
      <c r="I320" s="145"/>
      <c r="AG320" s="196"/>
    </row>
    <row r="321" spans="7:33" s="4" customFormat="1" x14ac:dyDescent="0.25">
      <c r="G321" s="145"/>
      <c r="I321" s="145"/>
      <c r="AG321" s="196"/>
    </row>
    <row r="322" spans="7:33" s="4" customFormat="1" x14ac:dyDescent="0.25">
      <c r="G322" s="145"/>
      <c r="I322" s="145"/>
      <c r="AG322" s="196"/>
    </row>
    <row r="323" spans="7:33" s="4" customFormat="1" x14ac:dyDescent="0.25">
      <c r="G323" s="145"/>
      <c r="I323" s="145"/>
      <c r="AG323" s="196"/>
    </row>
    <row r="324" spans="7:33" s="4" customFormat="1" x14ac:dyDescent="0.25">
      <c r="G324" s="145"/>
      <c r="I324" s="145"/>
      <c r="AG324" s="196"/>
    </row>
    <row r="325" spans="7:33" s="4" customFormat="1" x14ac:dyDescent="0.25">
      <c r="G325" s="145"/>
      <c r="I325" s="145"/>
      <c r="AG325" s="196"/>
    </row>
  </sheetData>
  <mergeCells count="36"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AG5:AG8"/>
    <mergeCell ref="J6:J8"/>
    <mergeCell ref="K6:N6"/>
    <mergeCell ref="O6:O8"/>
    <mergeCell ref="P6:P8"/>
    <mergeCell ref="Q6:Q8"/>
    <mergeCell ref="R6:R8"/>
    <mergeCell ref="B35:N35"/>
    <mergeCell ref="AC6:AD6"/>
    <mergeCell ref="K7:K8"/>
    <mergeCell ref="L7:N7"/>
    <mergeCell ref="S7:S8"/>
    <mergeCell ref="T7:T8"/>
    <mergeCell ref="V7:V8"/>
    <mergeCell ref="W7:Y7"/>
    <mergeCell ref="AC7:AC8"/>
    <mergeCell ref="AD7:AD8"/>
    <mergeCell ref="S6:T6"/>
    <mergeCell ref="U6:U8"/>
    <mergeCell ref="V6:Y6"/>
    <mergeCell ref="Z6:Z8"/>
    <mergeCell ref="AA6:AA8"/>
    <mergeCell ref="AB6:AB8"/>
  </mergeCells>
  <pageMargins left="0.25" right="0.25" top="0.75" bottom="0.75" header="0.3" footer="0.3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25"/>
  <sheetViews>
    <sheetView topLeftCell="H1" workbookViewId="0">
      <selection sqref="A1:XFD1048576"/>
    </sheetView>
  </sheetViews>
  <sheetFormatPr defaultRowHeight="15" x14ac:dyDescent="0.25"/>
  <cols>
    <col min="1" max="1" width="0.28515625" customWidth="1"/>
    <col min="2" max="2" width="9.28515625" customWidth="1"/>
    <col min="3" max="3" width="29.7109375" customWidth="1"/>
    <col min="4" max="4" width="10.28515625" hidden="1" customWidth="1"/>
    <col min="5" max="5" width="7" style="1" customWidth="1"/>
    <col min="6" max="6" width="7" hidden="1" customWidth="1"/>
    <col min="7" max="7" width="8.85546875" style="1" customWidth="1"/>
    <col min="8" max="12" width="6.5703125" customWidth="1"/>
    <col min="13" max="13" width="7.42578125" customWidth="1"/>
    <col min="14" max="18" width="6.5703125" customWidth="1"/>
    <col min="19" max="21" width="7.140625" customWidth="1"/>
    <col min="22" max="28" width="7" customWidth="1"/>
    <col min="29" max="29" width="9.5703125" hidden="1" customWidth="1"/>
    <col min="30" max="30" width="12.28515625" hidden="1" customWidth="1"/>
    <col min="31" max="31" width="26.7109375" customWidth="1"/>
  </cols>
  <sheetData>
    <row r="1" spans="1:31" ht="0.75" customHeight="1" x14ac:dyDescent="0.25"/>
    <row r="2" spans="1:31" ht="15" customHeight="1" x14ac:dyDescent="0.3">
      <c r="Y2" s="1736"/>
      <c r="Z2" s="1736"/>
      <c r="AA2" s="1736"/>
      <c r="AB2" s="1736"/>
      <c r="AC2" s="2"/>
    </row>
    <row r="3" spans="1:31" ht="36" customHeight="1" x14ac:dyDescent="0.35">
      <c r="E3" s="1737" t="s">
        <v>0</v>
      </c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3" t="s">
        <v>471</v>
      </c>
      <c r="AB3" s="3"/>
      <c r="AC3" s="3"/>
      <c r="AD3" s="3"/>
    </row>
    <row r="4" spans="1:31" ht="21.75" customHeight="1" thickBot="1" x14ac:dyDescent="0.35">
      <c r="B4" s="1739" t="s">
        <v>446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202"/>
      <c r="AD4" s="202"/>
    </row>
    <row r="5" spans="1:31" s="4" customFormat="1" ht="25.5" customHeight="1" thickBot="1" x14ac:dyDescent="0.3">
      <c r="B5" s="1740" t="s">
        <v>2</v>
      </c>
      <c r="C5" s="1741" t="s">
        <v>3</v>
      </c>
      <c r="D5" s="1740" t="s">
        <v>4</v>
      </c>
      <c r="E5" s="1740" t="s">
        <v>5</v>
      </c>
      <c r="F5" s="1742" t="s">
        <v>6</v>
      </c>
      <c r="G5" s="1745" t="s">
        <v>7</v>
      </c>
      <c r="H5" s="1748" t="s">
        <v>472</v>
      </c>
      <c r="I5" s="1748"/>
      <c r="J5" s="1748"/>
      <c r="K5" s="1748"/>
      <c r="L5" s="1748"/>
      <c r="M5" s="1748"/>
      <c r="N5" s="1748"/>
      <c r="O5" s="1748"/>
      <c r="P5" s="1748"/>
      <c r="Q5" s="1748"/>
      <c r="R5" s="1749"/>
      <c r="S5" s="1814"/>
      <c r="T5" s="1748"/>
      <c r="U5" s="1748"/>
      <c r="V5" s="1748"/>
      <c r="W5" s="1748"/>
      <c r="X5" s="1748"/>
      <c r="Y5" s="1748"/>
      <c r="Z5" s="1748"/>
      <c r="AA5" s="1748"/>
      <c r="AB5" s="1793"/>
      <c r="AC5" s="1750" t="s">
        <v>10</v>
      </c>
      <c r="AD5" s="1794" t="s">
        <v>11</v>
      </c>
      <c r="AE5" s="1813"/>
    </row>
    <row r="6" spans="1:31" s="4" customFormat="1" ht="27.75" customHeight="1" thickBot="1" x14ac:dyDescent="0.3">
      <c r="B6" s="1740"/>
      <c r="C6" s="1741"/>
      <c r="D6" s="1740"/>
      <c r="E6" s="1740"/>
      <c r="F6" s="1743"/>
      <c r="G6" s="1746"/>
      <c r="H6" s="1756" t="s">
        <v>12</v>
      </c>
      <c r="I6" s="1728" t="s">
        <v>13</v>
      </c>
      <c r="J6" s="1729"/>
      <c r="K6" s="1729"/>
      <c r="L6" s="1722"/>
      <c r="M6" s="1723" t="s">
        <v>14</v>
      </c>
      <c r="N6" s="1723" t="s">
        <v>15</v>
      </c>
      <c r="O6" s="1723" t="s">
        <v>16</v>
      </c>
      <c r="P6" s="1723" t="s">
        <v>17</v>
      </c>
      <c r="Q6" s="1726" t="s">
        <v>18</v>
      </c>
      <c r="R6" s="1727"/>
      <c r="S6" s="1734" t="s">
        <v>12</v>
      </c>
      <c r="T6" s="1728" t="s">
        <v>13</v>
      </c>
      <c r="U6" s="1729"/>
      <c r="V6" s="1729"/>
      <c r="W6" s="1722"/>
      <c r="X6" s="1723" t="s">
        <v>14</v>
      </c>
      <c r="Y6" s="1723" t="s">
        <v>15</v>
      </c>
      <c r="Z6" s="1723" t="s">
        <v>17</v>
      </c>
      <c r="AA6" s="1726" t="s">
        <v>18</v>
      </c>
      <c r="AB6" s="1727"/>
      <c r="AC6" s="1751"/>
      <c r="AD6" s="1795"/>
      <c r="AE6" s="1813"/>
    </row>
    <row r="7" spans="1:31" s="4" customFormat="1" ht="18" customHeight="1" thickBot="1" x14ac:dyDescent="0.3">
      <c r="B7" s="1740"/>
      <c r="C7" s="1741"/>
      <c r="D7" s="1740"/>
      <c r="E7" s="1740"/>
      <c r="F7" s="1743"/>
      <c r="G7" s="1746"/>
      <c r="H7" s="1743"/>
      <c r="I7" s="1723" t="s">
        <v>12</v>
      </c>
      <c r="J7" s="1728" t="s">
        <v>19</v>
      </c>
      <c r="K7" s="1729"/>
      <c r="L7" s="1722"/>
      <c r="M7" s="1724"/>
      <c r="N7" s="1724"/>
      <c r="O7" s="1724"/>
      <c r="P7" s="1724"/>
      <c r="Q7" s="1730" t="s">
        <v>118</v>
      </c>
      <c r="R7" s="1732" t="s">
        <v>119</v>
      </c>
      <c r="S7" s="1734"/>
      <c r="T7" s="1723" t="s">
        <v>12</v>
      </c>
      <c r="U7" s="1728" t="s">
        <v>19</v>
      </c>
      <c r="V7" s="1811"/>
      <c r="W7" s="1812"/>
      <c r="X7" s="1724"/>
      <c r="Y7" s="1724"/>
      <c r="Z7" s="1724"/>
      <c r="AA7" s="1730" t="s">
        <v>118</v>
      </c>
      <c r="AB7" s="1732" t="s">
        <v>119</v>
      </c>
      <c r="AC7" s="1751"/>
      <c r="AD7" s="1795"/>
      <c r="AE7" s="1813"/>
    </row>
    <row r="8" spans="1:31" s="4" customFormat="1" ht="168.75" customHeight="1" thickBot="1" x14ac:dyDescent="0.3">
      <c r="B8" s="1740"/>
      <c r="C8" s="1741"/>
      <c r="D8" s="1740"/>
      <c r="E8" s="1740"/>
      <c r="F8" s="1744"/>
      <c r="G8" s="1747"/>
      <c r="H8" s="1744"/>
      <c r="I8" s="1725"/>
      <c r="J8" s="6" t="s">
        <v>22</v>
      </c>
      <c r="K8" s="6" t="s">
        <v>23</v>
      </c>
      <c r="L8" s="6" t="s">
        <v>24</v>
      </c>
      <c r="M8" s="1725"/>
      <c r="N8" s="1725"/>
      <c r="O8" s="1725"/>
      <c r="P8" s="1725"/>
      <c r="Q8" s="1731"/>
      <c r="R8" s="1733"/>
      <c r="S8" s="1735"/>
      <c r="T8" s="1725"/>
      <c r="U8" s="6" t="s">
        <v>22</v>
      </c>
      <c r="V8" s="6" t="s">
        <v>23</v>
      </c>
      <c r="W8" s="6" t="s">
        <v>24</v>
      </c>
      <c r="X8" s="1725"/>
      <c r="Y8" s="1725"/>
      <c r="Z8" s="1725"/>
      <c r="AA8" s="1731"/>
      <c r="AB8" s="1733"/>
      <c r="AC8" s="1752"/>
      <c r="AD8" s="1796"/>
      <c r="AE8" s="1813"/>
    </row>
    <row r="9" spans="1:31" s="4" customFormat="1" ht="18.75" customHeight="1" x14ac:dyDescent="0.25">
      <c r="B9" s="1009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1010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746"/>
      <c r="AE9" s="205"/>
    </row>
    <row r="10" spans="1:31" s="7" customFormat="1" ht="18.75" customHeight="1" x14ac:dyDescent="0.25">
      <c r="B10" s="211" t="s">
        <v>59</v>
      </c>
      <c r="C10" s="440" t="s">
        <v>67</v>
      </c>
      <c r="D10" s="35">
        <f>E10/30</f>
        <v>1.8</v>
      </c>
      <c r="E10" s="59">
        <v>54</v>
      </c>
      <c r="F10" s="14"/>
      <c r="G10" s="14">
        <f>S10+H10</f>
        <v>54</v>
      </c>
      <c r="H10" s="14">
        <f>I10+M10</f>
        <v>54</v>
      </c>
      <c r="I10" s="14">
        <f>J10+K10+L10</f>
        <v>28</v>
      </c>
      <c r="J10" s="14">
        <v>16</v>
      </c>
      <c r="K10" s="14"/>
      <c r="L10" s="14">
        <v>12</v>
      </c>
      <c r="M10" s="14">
        <v>26</v>
      </c>
      <c r="N10" s="14"/>
      <c r="O10" s="14"/>
      <c r="P10" s="14"/>
      <c r="Q10" s="60"/>
      <c r="R10" s="58" t="s">
        <v>62</v>
      </c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1" s="7" customFormat="1" ht="28.5" customHeight="1" x14ac:dyDescent="0.25">
      <c r="B11" s="211" t="s">
        <v>309</v>
      </c>
      <c r="C11" s="440" t="s">
        <v>310</v>
      </c>
      <c r="D11" s="35">
        <f t="shared" ref="D11:D19" si="0">E11/30</f>
        <v>7.2</v>
      </c>
      <c r="E11" s="59">
        <v>216</v>
      </c>
      <c r="F11" s="35"/>
      <c r="G11" s="14">
        <f t="shared" ref="G11:G19" si="1">S11+H11</f>
        <v>88</v>
      </c>
      <c r="H11" s="14">
        <f t="shared" ref="H11:H19" si="2">I11+M11</f>
        <v>88</v>
      </c>
      <c r="I11" s="14">
        <f t="shared" ref="I11:I19" si="3">J11+K11+L11</f>
        <v>50</v>
      </c>
      <c r="J11" s="47"/>
      <c r="K11" s="47"/>
      <c r="L11" s="14">
        <v>50</v>
      </c>
      <c r="M11" s="14">
        <v>38</v>
      </c>
      <c r="N11" s="14"/>
      <c r="O11" s="47"/>
      <c r="P11" s="47"/>
      <c r="Q11" s="424" t="s">
        <v>58</v>
      </c>
      <c r="R11" s="58"/>
      <c r="S11" s="12"/>
      <c r="T11" s="14"/>
      <c r="U11" s="14"/>
      <c r="V11" s="14"/>
      <c r="W11" s="14"/>
      <c r="X11" s="14"/>
      <c r="Y11" s="47"/>
      <c r="Z11" s="47"/>
      <c r="AA11" s="47"/>
      <c r="AB11" s="14"/>
      <c r="AC11" s="14"/>
      <c r="AD11" s="14" t="s">
        <v>58</v>
      </c>
    </row>
    <row r="12" spans="1:31" s="1011" customFormat="1" ht="27" customHeight="1" x14ac:dyDescent="0.25">
      <c r="B12" s="211" t="s">
        <v>187</v>
      </c>
      <c r="C12" s="440" t="s">
        <v>473</v>
      </c>
      <c r="D12" s="35">
        <f t="shared" si="0"/>
        <v>7.2</v>
      </c>
      <c r="E12" s="59">
        <v>216</v>
      </c>
      <c r="F12" s="59"/>
      <c r="G12" s="14">
        <f t="shared" si="1"/>
        <v>78</v>
      </c>
      <c r="H12" s="14">
        <f t="shared" si="2"/>
        <v>78</v>
      </c>
      <c r="I12" s="14">
        <v>60</v>
      </c>
      <c r="J12" s="14">
        <v>40</v>
      </c>
      <c r="K12" s="47"/>
      <c r="L12" s="14">
        <v>18</v>
      </c>
      <c r="M12" s="14">
        <v>18</v>
      </c>
      <c r="N12" s="45" t="s">
        <v>231</v>
      </c>
      <c r="O12" s="47"/>
      <c r="P12" s="47"/>
      <c r="Q12" s="424" t="s">
        <v>58</v>
      </c>
      <c r="R12" s="58"/>
      <c r="S12" s="1012"/>
      <c r="T12" s="1013"/>
      <c r="U12" s="1013"/>
      <c r="V12" s="1013"/>
      <c r="W12" s="1013"/>
      <c r="X12" s="1013"/>
      <c r="Y12" s="1014"/>
      <c r="Z12" s="1014"/>
      <c r="AA12" s="1014"/>
      <c r="AB12" s="1013"/>
      <c r="AC12" s="1013"/>
      <c r="AD12" s="1013"/>
    </row>
    <row r="13" spans="1:31" s="1011" customFormat="1" ht="29.25" customHeight="1" x14ac:dyDescent="0.2">
      <c r="B13" s="211" t="s">
        <v>81</v>
      </c>
      <c r="C13" s="440" t="s">
        <v>474</v>
      </c>
      <c r="D13" s="35">
        <f t="shared" si="0"/>
        <v>5.4</v>
      </c>
      <c r="E13" s="1015">
        <v>162</v>
      </c>
      <c r="F13" s="1016"/>
      <c r="G13" s="14">
        <f t="shared" si="1"/>
        <v>84</v>
      </c>
      <c r="H13" s="14">
        <f t="shared" si="2"/>
        <v>84</v>
      </c>
      <c r="I13" s="14">
        <f t="shared" si="3"/>
        <v>36</v>
      </c>
      <c r="J13" s="14">
        <v>26</v>
      </c>
      <c r="K13" s="428"/>
      <c r="L13" s="428">
        <v>10</v>
      </c>
      <c r="M13" s="428">
        <v>48</v>
      </c>
      <c r="N13" s="1016" t="s">
        <v>231</v>
      </c>
      <c r="O13" s="428"/>
      <c r="P13" s="428"/>
      <c r="Q13" s="919" t="s">
        <v>58</v>
      </c>
      <c r="R13" s="1017"/>
      <c r="S13" s="1012"/>
      <c r="T13" s="1013"/>
      <c r="U13" s="1018"/>
      <c r="V13" s="1018"/>
      <c r="W13" s="1018"/>
      <c r="X13" s="1018"/>
      <c r="Y13" s="1019"/>
      <c r="Z13" s="1020"/>
      <c r="AA13" s="1018"/>
      <c r="AB13" s="1018"/>
      <c r="AC13" s="1020"/>
      <c r="AD13" s="1018" t="s">
        <v>58</v>
      </c>
    </row>
    <row r="14" spans="1:31" s="1011" customFormat="1" ht="30.75" customHeight="1" x14ac:dyDescent="0.2">
      <c r="A14" s="1021"/>
      <c r="B14" s="211" t="s">
        <v>475</v>
      </c>
      <c r="C14" s="440" t="s">
        <v>476</v>
      </c>
      <c r="D14" s="35">
        <f t="shared" si="0"/>
        <v>1.8</v>
      </c>
      <c r="E14" s="59">
        <v>54</v>
      </c>
      <c r="F14" s="1016"/>
      <c r="G14" s="14">
        <f t="shared" si="1"/>
        <v>54</v>
      </c>
      <c r="H14" s="14">
        <f t="shared" si="2"/>
        <v>54</v>
      </c>
      <c r="I14" s="14">
        <f t="shared" si="3"/>
        <v>24</v>
      </c>
      <c r="J14" s="14">
        <v>20</v>
      </c>
      <c r="K14" s="428"/>
      <c r="L14" s="428">
        <v>4</v>
      </c>
      <c r="M14" s="428">
        <v>30</v>
      </c>
      <c r="N14" s="428"/>
      <c r="O14" s="428"/>
      <c r="P14" s="428"/>
      <c r="Q14" s="421"/>
      <c r="R14" s="1017" t="s">
        <v>62</v>
      </c>
      <c r="S14" s="1012"/>
      <c r="T14" s="1013"/>
      <c r="U14" s="1018"/>
      <c r="V14" s="1018"/>
      <c r="W14" s="1018"/>
      <c r="X14" s="1018"/>
      <c r="Y14" s="1019"/>
      <c r="Z14" s="1020"/>
      <c r="AA14" s="1018"/>
      <c r="AB14" s="1018"/>
      <c r="AC14" s="1018"/>
      <c r="AD14" s="1022"/>
    </row>
    <row r="15" spans="1:31" s="1011" customFormat="1" ht="30" customHeight="1" x14ac:dyDescent="0.2">
      <c r="B15" s="211" t="s">
        <v>475</v>
      </c>
      <c r="C15" s="437" t="s">
        <v>477</v>
      </c>
      <c r="D15" s="35">
        <f t="shared" si="0"/>
        <v>5.4</v>
      </c>
      <c r="E15" s="59">
        <v>162</v>
      </c>
      <c r="F15" s="35"/>
      <c r="G15" s="14">
        <f t="shared" si="1"/>
        <v>162</v>
      </c>
      <c r="H15" s="14">
        <f t="shared" si="2"/>
        <v>162</v>
      </c>
      <c r="I15" s="14">
        <f t="shared" si="3"/>
        <v>56</v>
      </c>
      <c r="J15" s="39">
        <v>42</v>
      </c>
      <c r="K15" s="1023"/>
      <c r="L15" s="39">
        <v>14</v>
      </c>
      <c r="M15" s="39">
        <v>106</v>
      </c>
      <c r="N15" s="35"/>
      <c r="O15" s="35"/>
      <c r="P15" s="35"/>
      <c r="Q15" s="919"/>
      <c r="R15" s="1024" t="s">
        <v>62</v>
      </c>
      <c r="S15" s="1025"/>
      <c r="T15" s="1026"/>
      <c r="U15" s="1027"/>
      <c r="V15" s="1027"/>
      <c r="W15" s="1027"/>
      <c r="X15" s="1027"/>
      <c r="Y15" s="1026"/>
      <c r="Z15" s="1026"/>
      <c r="AA15" s="1026"/>
      <c r="AB15" s="1028"/>
      <c r="AC15" s="1029"/>
      <c r="AD15" s="1030"/>
    </row>
    <row r="16" spans="1:31" s="1011" customFormat="1" ht="29.25" customHeight="1" x14ac:dyDescent="0.2">
      <c r="B16" s="211" t="s">
        <v>478</v>
      </c>
      <c r="C16" s="437" t="s">
        <v>479</v>
      </c>
      <c r="D16" s="35">
        <f t="shared" si="0"/>
        <v>1.8</v>
      </c>
      <c r="E16" s="59">
        <v>54</v>
      </c>
      <c r="F16" s="14"/>
      <c r="G16" s="14">
        <f t="shared" si="1"/>
        <v>54</v>
      </c>
      <c r="H16" s="14">
        <f t="shared" si="2"/>
        <v>54</v>
      </c>
      <c r="I16" s="14">
        <f t="shared" si="3"/>
        <v>24</v>
      </c>
      <c r="J16" s="35">
        <v>20</v>
      </c>
      <c r="K16" s="35"/>
      <c r="L16" s="35">
        <v>4</v>
      </c>
      <c r="M16" s="35">
        <v>30</v>
      </c>
      <c r="N16" s="14"/>
      <c r="O16" s="14"/>
      <c r="P16" s="14"/>
      <c r="Q16" s="60"/>
      <c r="R16" s="58" t="s">
        <v>62</v>
      </c>
      <c r="S16" s="1031"/>
      <c r="T16" s="1032"/>
      <c r="U16" s="1033"/>
      <c r="V16" s="1033"/>
      <c r="W16" s="1033"/>
      <c r="X16" s="1033"/>
      <c r="Y16" s="1034"/>
      <c r="Z16" s="1034"/>
      <c r="AA16" s="1034"/>
      <c r="AB16" s="1035"/>
      <c r="AC16" s="1036"/>
      <c r="AD16" s="1037"/>
    </row>
    <row r="17" spans="1:54" s="1011" customFormat="1" ht="29.25" customHeight="1" x14ac:dyDescent="0.2">
      <c r="B17" s="211" t="s">
        <v>480</v>
      </c>
      <c r="C17" s="437" t="s">
        <v>481</v>
      </c>
      <c r="D17" s="35">
        <f t="shared" si="0"/>
        <v>2.7</v>
      </c>
      <c r="E17" s="59">
        <v>81</v>
      </c>
      <c r="F17" s="14"/>
      <c r="G17" s="14">
        <f t="shared" si="1"/>
        <v>81</v>
      </c>
      <c r="H17" s="14">
        <f t="shared" si="2"/>
        <v>81</v>
      </c>
      <c r="I17" s="14">
        <f t="shared" si="3"/>
        <v>34</v>
      </c>
      <c r="J17" s="35">
        <v>28</v>
      </c>
      <c r="K17" s="35"/>
      <c r="L17" s="35">
        <v>6</v>
      </c>
      <c r="M17" s="35">
        <v>47</v>
      </c>
      <c r="N17" s="14"/>
      <c r="O17" s="14"/>
      <c r="P17" s="14"/>
      <c r="Q17" s="60"/>
      <c r="R17" s="58" t="s">
        <v>62</v>
      </c>
      <c r="S17" s="1031"/>
      <c r="T17" s="1032"/>
      <c r="U17" s="1033"/>
      <c r="V17" s="1033"/>
      <c r="W17" s="1033"/>
      <c r="X17" s="1033"/>
      <c r="Y17" s="1034"/>
      <c r="Z17" s="1034"/>
      <c r="AA17" s="1034"/>
      <c r="AB17" s="1035"/>
      <c r="AC17" s="1036"/>
      <c r="AD17" s="1037"/>
    </row>
    <row r="18" spans="1:54" s="1011" customFormat="1" ht="20.25" customHeight="1" x14ac:dyDescent="0.2">
      <c r="B18" s="211" t="s">
        <v>482</v>
      </c>
      <c r="C18" s="437" t="s">
        <v>483</v>
      </c>
      <c r="D18" s="35">
        <f t="shared" si="0"/>
        <v>1.8</v>
      </c>
      <c r="E18" s="59">
        <v>54</v>
      </c>
      <c r="F18" s="14"/>
      <c r="G18" s="14">
        <f t="shared" si="1"/>
        <v>54</v>
      </c>
      <c r="H18" s="14">
        <f t="shared" si="2"/>
        <v>54</v>
      </c>
      <c r="I18" s="14">
        <f t="shared" si="3"/>
        <v>24</v>
      </c>
      <c r="J18" s="35">
        <v>6</v>
      </c>
      <c r="K18" s="35"/>
      <c r="L18" s="35">
        <v>18</v>
      </c>
      <c r="M18" s="35">
        <v>30</v>
      </c>
      <c r="N18" s="14"/>
      <c r="O18" s="14"/>
      <c r="P18" s="14"/>
      <c r="Q18" s="424" t="s">
        <v>58</v>
      </c>
      <c r="R18" s="58"/>
      <c r="S18" s="1031"/>
      <c r="T18" s="1032"/>
      <c r="U18" s="1033"/>
      <c r="V18" s="1033"/>
      <c r="W18" s="1033"/>
      <c r="X18" s="1033"/>
      <c r="Y18" s="1034"/>
      <c r="Z18" s="1034"/>
      <c r="AA18" s="1034"/>
      <c r="AB18" s="1035"/>
      <c r="AC18" s="1036"/>
      <c r="AD18" s="1037"/>
    </row>
    <row r="19" spans="1:54" s="7" customFormat="1" ht="21.75" customHeight="1" x14ac:dyDescent="0.25">
      <c r="B19" s="211" t="s">
        <v>484</v>
      </c>
      <c r="C19" s="440" t="s">
        <v>485</v>
      </c>
      <c r="D19" s="35">
        <f t="shared" si="0"/>
        <v>1.8</v>
      </c>
      <c r="E19" s="59">
        <v>54</v>
      </c>
      <c r="F19" s="14"/>
      <c r="G19" s="14">
        <f t="shared" si="1"/>
        <v>54</v>
      </c>
      <c r="H19" s="14">
        <f t="shared" si="2"/>
        <v>54</v>
      </c>
      <c r="I19" s="14">
        <f t="shared" si="3"/>
        <v>24</v>
      </c>
      <c r="J19" s="35">
        <v>18</v>
      </c>
      <c r="K19" s="35"/>
      <c r="L19" s="35">
        <v>6</v>
      </c>
      <c r="M19" s="35">
        <v>30</v>
      </c>
      <c r="N19" s="14"/>
      <c r="O19" s="14"/>
      <c r="P19" s="14"/>
      <c r="Q19" s="424"/>
      <c r="R19" s="58" t="s">
        <v>62</v>
      </c>
      <c r="S19" s="12"/>
      <c r="T19" s="20"/>
      <c r="U19" s="26"/>
      <c r="V19" s="26"/>
      <c r="W19" s="26"/>
      <c r="X19" s="26"/>
      <c r="Y19" s="20"/>
      <c r="Z19" s="20"/>
      <c r="AA19" s="20"/>
      <c r="AB19" s="21"/>
      <c r="AC19" s="66"/>
      <c r="AD19" s="1038"/>
    </row>
    <row r="20" spans="1:54" s="1011" customFormat="1" ht="18.75" customHeight="1" x14ac:dyDescent="0.2">
      <c r="B20" s="211" t="s">
        <v>257</v>
      </c>
      <c r="C20" s="440" t="s">
        <v>466</v>
      </c>
      <c r="D20" s="35">
        <f>E20/30</f>
        <v>7.2</v>
      </c>
      <c r="E20" s="59">
        <v>216</v>
      </c>
      <c r="F20" s="14"/>
      <c r="G20" s="14">
        <f>S20+H20</f>
        <v>216</v>
      </c>
      <c r="H20" s="14">
        <f>I20+M20</f>
        <v>216</v>
      </c>
      <c r="I20" s="14">
        <f>J20+K20+L20</f>
        <v>144</v>
      </c>
      <c r="J20" s="14"/>
      <c r="K20" s="14"/>
      <c r="L20" s="14">
        <v>144</v>
      </c>
      <c r="M20" s="14">
        <v>72</v>
      </c>
      <c r="N20" s="14"/>
      <c r="O20" s="14"/>
      <c r="P20" s="14"/>
      <c r="Q20" s="60"/>
      <c r="R20" s="58" t="s">
        <v>62</v>
      </c>
      <c r="S20" s="1012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1013"/>
    </row>
    <row r="21" spans="1:54" s="7" customFormat="1" ht="16.5" customHeight="1" thickBot="1" x14ac:dyDescent="0.3">
      <c r="A21" s="1039"/>
      <c r="B21" s="211" t="s">
        <v>486</v>
      </c>
      <c r="C21" s="440" t="s">
        <v>487</v>
      </c>
      <c r="D21" s="35">
        <f>E21/30</f>
        <v>8.1</v>
      </c>
      <c r="E21" s="59">
        <v>243</v>
      </c>
      <c r="F21" s="428"/>
      <c r="G21" s="14">
        <f>S21+H21</f>
        <v>243</v>
      </c>
      <c r="H21" s="14">
        <f>I21+M21</f>
        <v>243</v>
      </c>
      <c r="I21" s="14">
        <f>J21+K21+L21</f>
        <v>180</v>
      </c>
      <c r="J21" s="14"/>
      <c r="K21" s="428"/>
      <c r="L21" s="428">
        <v>180</v>
      </c>
      <c r="M21" s="14">
        <v>63</v>
      </c>
      <c r="N21" s="428"/>
      <c r="O21" s="428"/>
      <c r="P21" s="428"/>
      <c r="Q21" s="1040"/>
      <c r="R21" s="1024"/>
      <c r="S21" s="556"/>
      <c r="T21" s="14"/>
      <c r="U21" s="35"/>
      <c r="V21" s="35"/>
      <c r="W21" s="35"/>
      <c r="X21" s="35"/>
      <c r="Y21" s="430"/>
      <c r="Z21" s="428"/>
      <c r="AA21" s="35"/>
      <c r="AB21" s="14"/>
      <c r="AC21" s="35"/>
      <c r="AD21" s="31"/>
    </row>
    <row r="22" spans="1:54" s="1041" customFormat="1" ht="22.5" customHeight="1" thickBot="1" x14ac:dyDescent="0.3">
      <c r="B22" s="1042"/>
      <c r="C22" s="1043"/>
      <c r="D22" s="1044"/>
      <c r="E22" s="1045"/>
      <c r="F22" s="1046"/>
      <c r="G22" s="1047"/>
      <c r="H22" s="63"/>
      <c r="I22" s="64"/>
      <c r="J22" s="1048"/>
      <c r="K22" s="1048"/>
      <c r="L22" s="1048"/>
      <c r="M22" s="1048"/>
      <c r="N22" s="1048"/>
      <c r="O22" s="1048"/>
      <c r="P22" s="1048"/>
      <c r="Q22" s="1049"/>
      <c r="R22" s="1050"/>
      <c r="S22" s="1051"/>
      <c r="T22" s="64"/>
      <c r="U22" s="1052"/>
      <c r="V22" s="1052"/>
      <c r="W22" s="1052"/>
      <c r="X22" s="1052"/>
      <c r="Y22" s="1052"/>
      <c r="Z22" s="109"/>
      <c r="AA22" s="109"/>
      <c r="AB22" s="110"/>
      <c r="AC22" s="111"/>
      <c r="AD22" s="13"/>
      <c r="AE22" s="4"/>
      <c r="AF22" s="4"/>
    </row>
    <row r="23" spans="1:54" s="97" customFormat="1" ht="17.25" thickTop="1" thickBot="1" x14ac:dyDescent="0.3">
      <c r="B23" s="978"/>
      <c r="C23" s="496" t="s">
        <v>95</v>
      </c>
      <c r="D23" s="384">
        <f t="shared" ref="D23" si="4">SUM(D10:D22)</f>
        <v>52.2</v>
      </c>
      <c r="E23" s="384">
        <f t="shared" ref="E23:M23" si="5">SUM(E10:E22)</f>
        <v>1566</v>
      </c>
      <c r="F23" s="384">
        <f t="shared" si="5"/>
        <v>0</v>
      </c>
      <c r="G23" s="384">
        <f t="shared" si="5"/>
        <v>1222</v>
      </c>
      <c r="H23" s="384">
        <f t="shared" si="5"/>
        <v>1222</v>
      </c>
      <c r="I23" s="384">
        <f t="shared" si="5"/>
        <v>684</v>
      </c>
      <c r="J23" s="384">
        <f t="shared" si="5"/>
        <v>216</v>
      </c>
      <c r="K23" s="384">
        <f t="shared" si="5"/>
        <v>0</v>
      </c>
      <c r="L23" s="384">
        <f t="shared" si="5"/>
        <v>466</v>
      </c>
      <c r="M23" s="384">
        <f t="shared" si="5"/>
        <v>538</v>
      </c>
      <c r="N23" s="384"/>
      <c r="O23" s="384"/>
      <c r="P23" s="384"/>
      <c r="Q23" s="384"/>
      <c r="R23" s="385"/>
      <c r="S23" s="384"/>
      <c r="T23" s="384"/>
      <c r="U23" s="384"/>
      <c r="V23" s="384"/>
      <c r="W23" s="384"/>
      <c r="X23" s="384"/>
      <c r="Y23" s="384"/>
      <c r="Z23" s="384"/>
      <c r="AA23" s="384"/>
      <c r="AB23" s="385"/>
      <c r="AC23" s="1053"/>
      <c r="AD23" s="110"/>
      <c r="AE23" s="4"/>
      <c r="AF23" s="4"/>
    </row>
    <row r="24" spans="1:54" s="4" customFormat="1" ht="18.75" customHeight="1" thickTop="1" x14ac:dyDescent="0.25">
      <c r="B24" s="978"/>
      <c r="C24" s="496"/>
      <c r="D24" s="384"/>
      <c r="E24" s="384"/>
      <c r="F24" s="384"/>
      <c r="G24" s="385"/>
      <c r="H24" s="815"/>
      <c r="I24" s="984">
        <f>(I23-I20-I21)/12</f>
        <v>30</v>
      </c>
      <c r="J24" s="384"/>
      <c r="K24" s="384"/>
      <c r="L24" s="384"/>
      <c r="M24" s="384"/>
      <c r="N24" s="384"/>
      <c r="O24" s="384"/>
      <c r="P24" s="384"/>
      <c r="Q24" s="384"/>
      <c r="R24" s="385"/>
      <c r="S24" s="815"/>
      <c r="T24" s="384"/>
      <c r="U24" s="384"/>
      <c r="V24" s="384"/>
      <c r="W24" s="384"/>
      <c r="X24" s="384"/>
      <c r="Y24" s="384"/>
      <c r="Z24" s="384"/>
      <c r="AA24" s="384"/>
      <c r="AB24" s="385"/>
      <c r="AC24" s="1053"/>
      <c r="AD24" s="1054"/>
      <c r="AE24" s="1055"/>
      <c r="AF24" s="186"/>
    </row>
    <row r="25" spans="1:54" s="4" customFormat="1" ht="18.75" customHeight="1" x14ac:dyDescent="0.25">
      <c r="B25" s="133"/>
      <c r="C25" s="123" t="s">
        <v>96</v>
      </c>
      <c r="D25" s="129"/>
      <c r="E25" s="129"/>
      <c r="F25" s="129"/>
      <c r="G25" s="1056"/>
      <c r="H25" s="127"/>
      <c r="I25" s="1057"/>
      <c r="J25" s="129"/>
      <c r="K25" s="129"/>
      <c r="L25" s="129"/>
      <c r="M25" s="129"/>
      <c r="N25" s="129"/>
      <c r="O25" s="129"/>
      <c r="P25" s="129"/>
      <c r="Q25" s="129"/>
      <c r="R25" s="130"/>
      <c r="S25" s="127"/>
      <c r="T25" s="129"/>
      <c r="U25" s="129"/>
      <c r="V25" s="129"/>
      <c r="W25" s="129"/>
      <c r="X25" s="129"/>
      <c r="Y25" s="129"/>
      <c r="Z25" s="129"/>
      <c r="AA25" s="129"/>
      <c r="AB25" s="130"/>
      <c r="AC25" s="1058"/>
      <c r="AD25" s="1054"/>
      <c r="AE25" s="193"/>
      <c r="AF25" s="193"/>
    </row>
    <row r="26" spans="1:54" s="4" customFormat="1" ht="18.75" customHeight="1" x14ac:dyDescent="0.25">
      <c r="B26" s="133"/>
      <c r="C26" s="123" t="s">
        <v>97</v>
      </c>
      <c r="D26" s="129"/>
      <c r="E26" s="129"/>
      <c r="F26" s="129"/>
      <c r="G26" s="130"/>
      <c r="H26" s="127"/>
      <c r="I26" s="129"/>
      <c r="J26" s="129"/>
      <c r="K26" s="129"/>
      <c r="L26" s="129"/>
      <c r="M26" s="129"/>
      <c r="N26" s="129"/>
      <c r="O26" s="129"/>
      <c r="P26" s="129"/>
      <c r="Q26" s="129">
        <v>4</v>
      </c>
      <c r="R26" s="130" t="s">
        <v>488</v>
      </c>
      <c r="S26" s="127"/>
      <c r="T26" s="129"/>
      <c r="U26" s="129"/>
      <c r="V26" s="129"/>
      <c r="W26" s="129"/>
      <c r="X26" s="129"/>
      <c r="Y26" s="129"/>
      <c r="Z26" s="129"/>
      <c r="AA26" s="129"/>
      <c r="AB26" s="130"/>
      <c r="AC26" s="1058"/>
      <c r="AD26" s="1059"/>
      <c r="AE26" s="193"/>
      <c r="AF26" s="193"/>
    </row>
    <row r="27" spans="1:54" s="4" customFormat="1" ht="18.75" customHeight="1" x14ac:dyDescent="0.25">
      <c r="B27" s="133"/>
      <c r="C27" s="123" t="s">
        <v>99</v>
      </c>
      <c r="D27" s="129"/>
      <c r="E27" s="129"/>
      <c r="F27" s="129"/>
      <c r="G27" s="130"/>
      <c r="H27" s="127"/>
      <c r="I27" s="129"/>
      <c r="J27" s="129"/>
      <c r="K27" s="129"/>
      <c r="L27" s="129"/>
      <c r="M27" s="129"/>
      <c r="N27" s="129"/>
      <c r="O27" s="129"/>
      <c r="P27" s="129"/>
      <c r="Q27" s="129"/>
      <c r="R27" s="130">
        <v>7</v>
      </c>
      <c r="S27" s="127"/>
      <c r="T27" s="129"/>
      <c r="U27" s="129"/>
      <c r="V27" s="129"/>
      <c r="W27" s="129"/>
      <c r="X27" s="129"/>
      <c r="Y27" s="129"/>
      <c r="Z27" s="129"/>
      <c r="AA27" s="129"/>
      <c r="AB27" s="130"/>
      <c r="AC27" s="1058"/>
      <c r="AD27" s="1060"/>
      <c r="AE27" s="193"/>
      <c r="AF27" s="193"/>
    </row>
    <row r="28" spans="1:54" s="4" customFormat="1" ht="33.75" customHeight="1" x14ac:dyDescent="0.25">
      <c r="B28" s="133"/>
      <c r="C28" s="136" t="s">
        <v>102</v>
      </c>
      <c r="D28" s="129"/>
      <c r="E28" s="129"/>
      <c r="F28" s="129"/>
      <c r="G28" s="130"/>
      <c r="H28" s="127"/>
      <c r="I28" s="129"/>
      <c r="J28" s="129"/>
      <c r="K28" s="129"/>
      <c r="L28" s="129"/>
      <c r="M28" s="129"/>
      <c r="N28" s="129"/>
      <c r="O28" s="129"/>
      <c r="P28" s="129"/>
      <c r="Q28" s="129"/>
      <c r="R28" s="130"/>
      <c r="S28" s="127"/>
      <c r="T28" s="129"/>
      <c r="U28" s="129"/>
      <c r="V28" s="129"/>
      <c r="W28" s="129"/>
      <c r="X28" s="129"/>
      <c r="Y28" s="129"/>
      <c r="Z28" s="129"/>
      <c r="AA28" s="129"/>
      <c r="AB28" s="130"/>
      <c r="AC28" s="1058"/>
      <c r="AD28" s="1060"/>
      <c r="AE28" s="193"/>
      <c r="AF28" s="193"/>
    </row>
    <row r="29" spans="1:54" s="4" customFormat="1" ht="24.75" customHeight="1" x14ac:dyDescent="0.3">
      <c r="B29" s="133"/>
      <c r="C29" s="141" t="s">
        <v>103</v>
      </c>
      <c r="D29" s="129">
        <f>D23</f>
        <v>52.2</v>
      </c>
      <c r="E29" s="129">
        <f t="shared" ref="E29:AB29" si="6">E23</f>
        <v>1566</v>
      </c>
      <c r="F29" s="129">
        <f t="shared" si="6"/>
        <v>0</v>
      </c>
      <c r="G29" s="130">
        <f t="shared" si="6"/>
        <v>1222</v>
      </c>
      <c r="H29" s="127">
        <f t="shared" si="6"/>
        <v>1222</v>
      </c>
      <c r="I29" s="129">
        <f t="shared" si="6"/>
        <v>684</v>
      </c>
      <c r="J29" s="129">
        <f t="shared" si="6"/>
        <v>216</v>
      </c>
      <c r="K29" s="129">
        <f t="shared" si="6"/>
        <v>0</v>
      </c>
      <c r="L29" s="129">
        <f t="shared" si="6"/>
        <v>466</v>
      </c>
      <c r="M29" s="129">
        <f t="shared" si="6"/>
        <v>538</v>
      </c>
      <c r="N29" s="129">
        <f t="shared" si="6"/>
        <v>0</v>
      </c>
      <c r="O29" s="129">
        <f t="shared" si="6"/>
        <v>0</v>
      </c>
      <c r="P29" s="129">
        <f t="shared" si="6"/>
        <v>0</v>
      </c>
      <c r="Q29" s="129">
        <f t="shared" si="6"/>
        <v>0</v>
      </c>
      <c r="R29" s="130">
        <f t="shared" si="6"/>
        <v>0</v>
      </c>
      <c r="S29" s="127">
        <f t="shared" si="6"/>
        <v>0</v>
      </c>
      <c r="T29" s="129">
        <f t="shared" si="6"/>
        <v>0</v>
      </c>
      <c r="U29" s="129">
        <f t="shared" si="6"/>
        <v>0</v>
      </c>
      <c r="V29" s="129">
        <f t="shared" si="6"/>
        <v>0</v>
      </c>
      <c r="W29" s="129">
        <f t="shared" si="6"/>
        <v>0</v>
      </c>
      <c r="X29" s="129">
        <f t="shared" si="6"/>
        <v>0</v>
      </c>
      <c r="Y29" s="129">
        <f t="shared" si="6"/>
        <v>0</v>
      </c>
      <c r="Z29" s="129">
        <f t="shared" si="6"/>
        <v>0</v>
      </c>
      <c r="AA29" s="129">
        <f t="shared" si="6"/>
        <v>0</v>
      </c>
      <c r="AB29" s="130">
        <f t="shared" si="6"/>
        <v>0</v>
      </c>
      <c r="AC29" s="1058"/>
      <c r="AD29" s="1060"/>
      <c r="AE29" s="194"/>
      <c r="AF29" s="194"/>
    </row>
    <row r="30" spans="1:54" s="4" customFormat="1" ht="39" customHeight="1" x14ac:dyDescent="0.25">
      <c r="E30" s="145"/>
      <c r="G30" s="145"/>
      <c r="AD30" s="1060"/>
      <c r="AE30" s="195"/>
      <c r="AF30" s="195"/>
    </row>
    <row r="31" spans="1:54" s="4" customFormat="1" ht="18.75" customHeight="1" x14ac:dyDescent="0.3">
      <c r="B31"/>
      <c r="C31" s="180" t="s">
        <v>130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 t="s">
        <v>131</v>
      </c>
      <c r="N31" s="180"/>
      <c r="O31" s="180"/>
      <c r="P31" s="180"/>
      <c r="Q31" s="180"/>
      <c r="R31" s="180"/>
      <c r="S31" s="180"/>
      <c r="T31" s="181"/>
      <c r="U31" s="181"/>
      <c r="V31" s="182"/>
      <c r="W31" s="183"/>
      <c r="X31" s="183"/>
      <c r="Y31" s="183"/>
      <c r="Z31" s="183"/>
      <c r="AA31" s="184"/>
      <c r="AB31" s="184"/>
      <c r="AC31" s="182"/>
    </row>
    <row r="32" spans="1:54" s="4" customFormat="1" ht="21.75" customHeight="1" x14ac:dyDescent="0.25">
      <c r="C32" s="1706"/>
      <c r="D32" s="1706"/>
      <c r="E32" s="1706"/>
      <c r="F32" s="1706"/>
      <c r="G32" s="1706"/>
      <c r="H32" s="1706"/>
      <c r="I32" s="1706"/>
      <c r="J32" s="1706"/>
      <c r="K32" s="1706"/>
      <c r="L32" s="1706"/>
      <c r="T32" s="4" t="s">
        <v>132</v>
      </c>
      <c r="U32" s="187"/>
      <c r="V32" s="188" t="s">
        <v>133</v>
      </c>
      <c r="W32" s="186"/>
      <c r="X32" s="186"/>
      <c r="Y32" s="186"/>
      <c r="Z32" s="189"/>
      <c r="AA32" s="190"/>
      <c r="AB32" s="190"/>
      <c r="AC32" s="190"/>
      <c r="AD32" s="185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</row>
    <row r="33" spans="2:54" s="4" customFormat="1" ht="15.75" customHeight="1" x14ac:dyDescent="0.3"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80"/>
      <c r="N33" s="180"/>
      <c r="O33" s="180"/>
      <c r="P33" s="180"/>
      <c r="Q33" s="180"/>
      <c r="R33" s="180"/>
      <c r="S33" s="180"/>
      <c r="T33" s="180"/>
      <c r="U33" s="180"/>
      <c r="V33" s="182"/>
      <c r="W33" s="182"/>
      <c r="X33" s="182"/>
      <c r="Y33" s="182"/>
      <c r="Z33" s="192"/>
      <c r="AA33" s="193"/>
      <c r="AB33" s="193"/>
      <c r="AC33" s="193"/>
      <c r="AD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</row>
    <row r="34" spans="2:54" s="4" customFormat="1" ht="21.75" customHeight="1" x14ac:dyDescent="0.3"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80" t="s">
        <v>134</v>
      </c>
      <c r="N34" s="180"/>
      <c r="O34" s="180"/>
      <c r="P34" s="180"/>
      <c r="Q34" s="180"/>
      <c r="R34" s="180"/>
      <c r="S34" s="180"/>
      <c r="T34" s="181"/>
      <c r="U34" s="181"/>
      <c r="V34" s="182"/>
      <c r="W34" s="183"/>
      <c r="X34" s="183"/>
      <c r="Y34" s="183"/>
      <c r="Z34" s="183"/>
      <c r="AA34" s="193"/>
      <c r="AB34" s="193"/>
      <c r="AC34" s="193"/>
      <c r="AD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</row>
    <row r="35" spans="2:54" s="4" customFormat="1" ht="23.25" customHeight="1" x14ac:dyDescent="0.25">
      <c r="B35" s="4" t="s">
        <v>442</v>
      </c>
      <c r="C35" s="191" t="s">
        <v>489</v>
      </c>
      <c r="D35" s="191"/>
      <c r="E35" s="191"/>
      <c r="F35" s="191"/>
      <c r="G35" s="191"/>
      <c r="H35" s="191"/>
      <c r="I35" s="191"/>
      <c r="J35" s="191"/>
      <c r="K35" s="191"/>
      <c r="L35" s="191"/>
      <c r="T35" s="4" t="s">
        <v>132</v>
      </c>
      <c r="U35" s="187"/>
      <c r="V35" s="188" t="s">
        <v>133</v>
      </c>
      <c r="W35" s="186"/>
      <c r="X35" s="186"/>
      <c r="Y35" s="186"/>
      <c r="Z35" s="189"/>
      <c r="AA35" s="193"/>
      <c r="AB35" s="193"/>
      <c r="AC35" s="193"/>
      <c r="AD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</row>
    <row r="36" spans="2:54" s="4" customFormat="1" ht="18.75" customHeight="1" x14ac:dyDescent="0.25">
      <c r="E36" s="145"/>
      <c r="G36" s="145"/>
      <c r="AD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</row>
    <row r="37" spans="2:54" s="4" customFormat="1" ht="18" customHeight="1" x14ac:dyDescent="0.25">
      <c r="E37" s="145"/>
      <c r="G37" s="145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</row>
    <row r="38" spans="2:54" s="4" customFormat="1" ht="16.5" customHeight="1" x14ac:dyDescent="0.3">
      <c r="E38" s="145"/>
      <c r="G38" s="145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</row>
    <row r="39" spans="2:54" s="4" customFormat="1" ht="27" customHeight="1" x14ac:dyDescent="0.25">
      <c r="E39" s="145"/>
      <c r="G39" s="14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</row>
    <row r="40" spans="2:54" s="4" customFormat="1" ht="25.5" customHeight="1" x14ac:dyDescent="0.25">
      <c r="E40" s="145"/>
      <c r="G40" s="145"/>
    </row>
    <row r="41" spans="2:54" s="4" customFormat="1" ht="13.5" customHeight="1" x14ac:dyDescent="0.25">
      <c r="E41" s="145"/>
      <c r="G41" s="145"/>
    </row>
    <row r="42" spans="2:54" s="4" customFormat="1" ht="28.5" customHeight="1" x14ac:dyDescent="0.25">
      <c r="E42" s="145"/>
      <c r="G42" s="145"/>
    </row>
    <row r="43" spans="2:54" s="4" customFormat="1" ht="13.5" customHeight="1" x14ac:dyDescent="0.25">
      <c r="E43" s="145"/>
      <c r="G43" s="145"/>
    </row>
    <row r="44" spans="2:54" s="4" customFormat="1" ht="13.5" customHeight="1" x14ac:dyDescent="0.25">
      <c r="E44" s="145"/>
      <c r="G44" s="145"/>
    </row>
    <row r="45" spans="2:54" s="4" customFormat="1" ht="13.5" customHeight="1" x14ac:dyDescent="0.25">
      <c r="E45" s="145"/>
      <c r="G45" s="145"/>
    </row>
    <row r="46" spans="2:54" s="4" customFormat="1" ht="13.5" customHeight="1" x14ac:dyDescent="0.25">
      <c r="E46" s="145"/>
      <c r="G46" s="145"/>
    </row>
    <row r="47" spans="2:54" s="4" customFormat="1" ht="13.5" customHeight="1" x14ac:dyDescent="0.25">
      <c r="E47" s="145"/>
      <c r="G47" s="145"/>
    </row>
    <row r="48" spans="2:54" s="4" customFormat="1" ht="13.5" customHeight="1" x14ac:dyDescent="0.25">
      <c r="E48" s="145"/>
      <c r="G48" s="145"/>
    </row>
    <row r="49" spans="5:7" s="4" customFormat="1" ht="13.5" customHeight="1" x14ac:dyDescent="0.25">
      <c r="E49" s="145"/>
      <c r="G49" s="145"/>
    </row>
    <row r="50" spans="5:7" s="4" customFormat="1" ht="13.5" customHeight="1" x14ac:dyDescent="0.25">
      <c r="E50" s="145"/>
      <c r="G50" s="145"/>
    </row>
    <row r="51" spans="5:7" s="4" customFormat="1" ht="13.5" customHeight="1" x14ac:dyDescent="0.25">
      <c r="E51" s="145"/>
      <c r="G51" s="145"/>
    </row>
    <row r="52" spans="5:7" s="4" customFormat="1" ht="13.5" customHeight="1" x14ac:dyDescent="0.25">
      <c r="E52" s="145"/>
      <c r="G52" s="145"/>
    </row>
    <row r="53" spans="5:7" s="4" customFormat="1" ht="13.5" customHeight="1" x14ac:dyDescent="0.25">
      <c r="E53" s="145"/>
      <c r="G53" s="145"/>
    </row>
    <row r="54" spans="5:7" s="4" customFormat="1" ht="13.5" customHeight="1" x14ac:dyDescent="0.25">
      <c r="E54" s="145"/>
      <c r="G54" s="145"/>
    </row>
    <row r="55" spans="5:7" s="4" customFormat="1" x14ac:dyDescent="0.25">
      <c r="E55" s="145"/>
      <c r="G55" s="145"/>
    </row>
    <row r="56" spans="5:7" s="4" customFormat="1" x14ac:dyDescent="0.25">
      <c r="E56" s="145"/>
      <c r="G56" s="145"/>
    </row>
    <row r="57" spans="5:7" s="4" customFormat="1" x14ac:dyDescent="0.25">
      <c r="E57" s="145"/>
      <c r="G57" s="145"/>
    </row>
    <row r="58" spans="5:7" s="4" customFormat="1" x14ac:dyDescent="0.25">
      <c r="E58" s="145"/>
      <c r="G58" s="145"/>
    </row>
    <row r="59" spans="5:7" s="4" customFormat="1" x14ac:dyDescent="0.25">
      <c r="E59" s="145"/>
      <c r="G59" s="145"/>
    </row>
    <row r="60" spans="5:7" s="4" customFormat="1" x14ac:dyDescent="0.25">
      <c r="E60" s="145"/>
      <c r="G60" s="145"/>
    </row>
    <row r="61" spans="5:7" s="4" customFormat="1" x14ac:dyDescent="0.25">
      <c r="E61" s="145"/>
      <c r="G61" s="145"/>
    </row>
    <row r="62" spans="5:7" s="4" customFormat="1" x14ac:dyDescent="0.25">
      <c r="E62" s="145"/>
      <c r="G62" s="145"/>
    </row>
    <row r="63" spans="5:7" s="4" customFormat="1" x14ac:dyDescent="0.25">
      <c r="E63" s="145"/>
      <c r="G63" s="145"/>
    </row>
    <row r="64" spans="5:7" s="4" customFormat="1" ht="81" customHeight="1" x14ac:dyDescent="0.25">
      <c r="E64" s="145"/>
      <c r="G64" s="145"/>
    </row>
    <row r="65" spans="5:7" s="4" customFormat="1" x14ac:dyDescent="0.25">
      <c r="E65" s="145"/>
      <c r="G65" s="145"/>
    </row>
    <row r="66" spans="5:7" s="4" customFormat="1" x14ac:dyDescent="0.25">
      <c r="E66" s="145"/>
      <c r="G66" s="145"/>
    </row>
    <row r="67" spans="5:7" s="4" customFormat="1" x14ac:dyDescent="0.25">
      <c r="E67" s="145"/>
      <c r="G67" s="145"/>
    </row>
    <row r="68" spans="5:7" s="4" customFormat="1" x14ac:dyDescent="0.25">
      <c r="E68" s="145"/>
      <c r="G68" s="145"/>
    </row>
    <row r="69" spans="5:7" s="4" customFormat="1" x14ac:dyDescent="0.25">
      <c r="E69" s="145"/>
      <c r="G69" s="145"/>
    </row>
    <row r="70" spans="5:7" s="4" customFormat="1" ht="36.75" customHeight="1" x14ac:dyDescent="0.25">
      <c r="E70" s="145"/>
      <c r="G70" s="145"/>
    </row>
    <row r="71" spans="5:7" s="4" customFormat="1" x14ac:dyDescent="0.25">
      <c r="E71" s="145"/>
      <c r="G71" s="145"/>
    </row>
    <row r="72" spans="5:7" s="4" customFormat="1" ht="14.25" customHeight="1" x14ac:dyDescent="0.25">
      <c r="E72" s="145"/>
      <c r="G72" s="145"/>
    </row>
    <row r="73" spans="5:7" s="4" customFormat="1" x14ac:dyDescent="0.25">
      <c r="E73" s="145"/>
      <c r="G73" s="145"/>
    </row>
    <row r="74" spans="5:7" s="4" customFormat="1" x14ac:dyDescent="0.25">
      <c r="E74" s="145"/>
      <c r="G74" s="145"/>
    </row>
    <row r="75" spans="5:7" s="4" customFormat="1" x14ac:dyDescent="0.25">
      <c r="E75" s="145"/>
      <c r="G75" s="145"/>
    </row>
    <row r="76" spans="5:7" s="4" customFormat="1" x14ac:dyDescent="0.25">
      <c r="E76" s="145"/>
      <c r="G76" s="145"/>
    </row>
    <row r="77" spans="5:7" s="4" customFormat="1" x14ac:dyDescent="0.25">
      <c r="E77" s="145"/>
      <c r="G77" s="145"/>
    </row>
    <row r="78" spans="5:7" s="4" customFormat="1" x14ac:dyDescent="0.25">
      <c r="E78" s="145"/>
      <c r="G78" s="145"/>
    </row>
    <row r="79" spans="5:7" s="4" customFormat="1" x14ac:dyDescent="0.25">
      <c r="E79" s="145"/>
      <c r="G79" s="145"/>
    </row>
    <row r="80" spans="5:7" s="4" customFormat="1" x14ac:dyDescent="0.25">
      <c r="E80" s="145"/>
      <c r="G80" s="145"/>
    </row>
    <row r="81" spans="5:7" s="4" customFormat="1" x14ac:dyDescent="0.25">
      <c r="E81" s="145"/>
      <c r="G81" s="145"/>
    </row>
    <row r="82" spans="5:7" s="4" customFormat="1" x14ac:dyDescent="0.25">
      <c r="E82" s="145"/>
      <c r="G82" s="145"/>
    </row>
    <row r="83" spans="5:7" s="4" customFormat="1" x14ac:dyDescent="0.25">
      <c r="E83" s="145"/>
      <c r="G83" s="145"/>
    </row>
    <row r="84" spans="5:7" s="4" customFormat="1" x14ac:dyDescent="0.25">
      <c r="E84" s="145"/>
      <c r="G84" s="145"/>
    </row>
    <row r="85" spans="5:7" s="4" customFormat="1" x14ac:dyDescent="0.25">
      <c r="E85" s="145"/>
      <c r="G85" s="145"/>
    </row>
    <row r="86" spans="5:7" s="4" customFormat="1" x14ac:dyDescent="0.25">
      <c r="E86" s="145"/>
      <c r="G86" s="145"/>
    </row>
    <row r="87" spans="5:7" s="4" customFormat="1" x14ac:dyDescent="0.25">
      <c r="E87" s="145"/>
      <c r="G87" s="145"/>
    </row>
    <row r="88" spans="5:7" s="4" customFormat="1" x14ac:dyDescent="0.25">
      <c r="E88" s="145"/>
      <c r="G88" s="145"/>
    </row>
    <row r="89" spans="5:7" s="4" customFormat="1" x14ac:dyDescent="0.25">
      <c r="E89" s="145"/>
      <c r="G89" s="145"/>
    </row>
    <row r="90" spans="5:7" s="4" customFormat="1" x14ac:dyDescent="0.25">
      <c r="E90" s="145"/>
      <c r="G90" s="145"/>
    </row>
    <row r="91" spans="5:7" s="4" customFormat="1" x14ac:dyDescent="0.25">
      <c r="E91" s="145"/>
      <c r="G91" s="145"/>
    </row>
    <row r="92" spans="5:7" s="4" customFormat="1" x14ac:dyDescent="0.25">
      <c r="E92" s="145"/>
      <c r="G92" s="145"/>
    </row>
    <row r="93" spans="5:7" s="4" customFormat="1" x14ac:dyDescent="0.25">
      <c r="E93" s="145"/>
      <c r="G93" s="145"/>
    </row>
    <row r="94" spans="5:7" s="4" customFormat="1" x14ac:dyDescent="0.25">
      <c r="E94" s="145"/>
      <c r="G94" s="145"/>
    </row>
    <row r="95" spans="5:7" s="4" customFormat="1" x14ac:dyDescent="0.25">
      <c r="E95" s="145"/>
      <c r="G95" s="145"/>
    </row>
    <row r="96" spans="5:7" s="4" customFormat="1" x14ac:dyDescent="0.25">
      <c r="E96" s="145"/>
      <c r="G96" s="145"/>
    </row>
    <row r="97" spans="2:32" s="4" customFormat="1" x14ac:dyDescent="0.25">
      <c r="E97" s="145"/>
      <c r="G97" s="145"/>
    </row>
    <row r="98" spans="2:32" s="4" customFormat="1" x14ac:dyDescent="0.25">
      <c r="E98" s="145"/>
      <c r="G98" s="145"/>
      <c r="AE98" s="145"/>
      <c r="AF98" s="145"/>
    </row>
    <row r="99" spans="2:32" s="4" customFormat="1" x14ac:dyDescent="0.25">
      <c r="E99" s="145"/>
      <c r="G99" s="145"/>
      <c r="AE99" s="145"/>
      <c r="AF99" s="145"/>
    </row>
    <row r="100" spans="2:32" s="4" customFormat="1" x14ac:dyDescent="0.25">
      <c r="E100" s="145"/>
      <c r="G100" s="145"/>
      <c r="AE100" s="145"/>
      <c r="AF100" s="145"/>
    </row>
    <row r="101" spans="2:32" s="4" customFormat="1" x14ac:dyDescent="0.25">
      <c r="E101" s="145"/>
      <c r="G101" s="145"/>
    </row>
    <row r="102" spans="2:32" s="4" customFormat="1" x14ac:dyDescent="0.25">
      <c r="E102" s="145"/>
      <c r="G102" s="145"/>
    </row>
    <row r="103" spans="2:32" s="4" customFormat="1" x14ac:dyDescent="0.25">
      <c r="E103" s="145"/>
      <c r="G103" s="145"/>
    </row>
    <row r="104" spans="2:32" s="4" customFormat="1" x14ac:dyDescent="0.25">
      <c r="E104" s="145"/>
      <c r="G104" s="145"/>
    </row>
    <row r="105" spans="2:32" s="4" customFormat="1" x14ac:dyDescent="0.25">
      <c r="E105" s="145"/>
      <c r="G105" s="145"/>
    </row>
    <row r="106" spans="2:32" s="4" customFormat="1" x14ac:dyDescent="0.2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</row>
    <row r="107" spans="2:32" s="145" customFormat="1" x14ac:dyDescent="0.25">
      <c r="AE107" s="4"/>
      <c r="AF107" s="4"/>
    </row>
    <row r="108" spans="2:32" s="145" customFormat="1" x14ac:dyDescent="0.25">
      <c r="AE108" s="4"/>
      <c r="AF108" s="4"/>
    </row>
    <row r="109" spans="2:32" s="145" customFormat="1" x14ac:dyDescent="0.25">
      <c r="B109" s="4"/>
      <c r="C109" s="4"/>
      <c r="D109" s="4"/>
      <c r="F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E109" s="4"/>
      <c r="AF109" s="4"/>
    </row>
    <row r="110" spans="2:32" s="4" customFormat="1" x14ac:dyDescent="0.25">
      <c r="E110" s="145"/>
      <c r="G110" s="145"/>
    </row>
    <row r="111" spans="2:32" s="4" customFormat="1" x14ac:dyDescent="0.25">
      <c r="E111" s="145"/>
      <c r="G111" s="145"/>
    </row>
    <row r="112" spans="2:32" s="4" customFormat="1" x14ac:dyDescent="0.25">
      <c r="E112" s="145"/>
      <c r="G112" s="145"/>
    </row>
    <row r="113" spans="5:7" s="4" customFormat="1" x14ac:dyDescent="0.25">
      <c r="E113" s="145"/>
      <c r="G113" s="145"/>
    </row>
    <row r="114" spans="5:7" s="4" customFormat="1" x14ac:dyDescent="0.25">
      <c r="E114" s="145"/>
      <c r="G114" s="145"/>
    </row>
    <row r="115" spans="5:7" s="4" customFormat="1" x14ac:dyDescent="0.25">
      <c r="E115" s="145"/>
      <c r="G115" s="145"/>
    </row>
    <row r="116" spans="5:7" s="4" customFormat="1" x14ac:dyDescent="0.25">
      <c r="E116" s="145"/>
      <c r="G116" s="145"/>
    </row>
    <row r="117" spans="5:7" s="4" customFormat="1" x14ac:dyDescent="0.25">
      <c r="E117" s="145"/>
      <c r="G117" s="145"/>
    </row>
    <row r="118" spans="5:7" s="4" customFormat="1" x14ac:dyDescent="0.25">
      <c r="E118" s="145"/>
      <c r="G118" s="145"/>
    </row>
    <row r="119" spans="5:7" s="4" customFormat="1" ht="36.75" customHeight="1" x14ac:dyDescent="0.25">
      <c r="E119" s="145"/>
      <c r="G119" s="145"/>
    </row>
    <row r="120" spans="5:7" s="4" customFormat="1" x14ac:dyDescent="0.25">
      <c r="E120" s="145"/>
      <c r="G120" s="145"/>
    </row>
    <row r="121" spans="5:7" s="4" customFormat="1" x14ac:dyDescent="0.25">
      <c r="E121" s="145"/>
      <c r="G121" s="145"/>
    </row>
    <row r="122" spans="5:7" s="4" customFormat="1" x14ac:dyDescent="0.25">
      <c r="E122" s="145"/>
      <c r="G122" s="145"/>
    </row>
    <row r="123" spans="5:7" s="4" customFormat="1" x14ac:dyDescent="0.25">
      <c r="E123" s="145"/>
      <c r="G123" s="145"/>
    </row>
    <row r="124" spans="5:7" s="4" customFormat="1" x14ac:dyDescent="0.25">
      <c r="E124" s="145"/>
      <c r="G124" s="145"/>
    </row>
    <row r="125" spans="5:7" s="4" customFormat="1" x14ac:dyDescent="0.25">
      <c r="E125" s="145"/>
      <c r="G125" s="145"/>
    </row>
    <row r="126" spans="5:7" s="4" customFormat="1" x14ac:dyDescent="0.25">
      <c r="E126" s="145"/>
      <c r="G126" s="145"/>
    </row>
    <row r="127" spans="5:7" s="4" customFormat="1" x14ac:dyDescent="0.25">
      <c r="E127" s="145"/>
      <c r="G127" s="145"/>
    </row>
    <row r="128" spans="5:7" s="4" customFormat="1" x14ac:dyDescent="0.25">
      <c r="E128" s="145"/>
      <c r="G128" s="145"/>
    </row>
    <row r="129" spans="5:7" s="4" customFormat="1" x14ac:dyDescent="0.25">
      <c r="E129" s="145"/>
      <c r="G129" s="145"/>
    </row>
    <row r="130" spans="5:7" s="4" customFormat="1" x14ac:dyDescent="0.25">
      <c r="E130" s="145"/>
      <c r="G130" s="145"/>
    </row>
    <row r="131" spans="5:7" s="4" customFormat="1" x14ac:dyDescent="0.25">
      <c r="E131" s="145"/>
      <c r="G131" s="145"/>
    </row>
    <row r="132" spans="5:7" s="4" customFormat="1" x14ac:dyDescent="0.25">
      <c r="E132" s="145"/>
      <c r="G132" s="145"/>
    </row>
    <row r="133" spans="5:7" s="4" customFormat="1" x14ac:dyDescent="0.25">
      <c r="E133" s="145"/>
      <c r="G133" s="145"/>
    </row>
    <row r="134" spans="5:7" s="4" customFormat="1" x14ac:dyDescent="0.25">
      <c r="E134" s="145"/>
      <c r="G134" s="145"/>
    </row>
    <row r="135" spans="5:7" s="4" customFormat="1" x14ac:dyDescent="0.25">
      <c r="E135" s="145"/>
      <c r="G135" s="145"/>
    </row>
    <row r="136" spans="5:7" s="4" customFormat="1" x14ac:dyDescent="0.25">
      <c r="E136" s="145"/>
      <c r="G136" s="145"/>
    </row>
    <row r="137" spans="5:7" s="4" customFormat="1" x14ac:dyDescent="0.25">
      <c r="E137" s="145"/>
      <c r="G137" s="145"/>
    </row>
    <row r="138" spans="5:7" s="4" customFormat="1" x14ac:dyDescent="0.25">
      <c r="E138" s="145"/>
      <c r="G138" s="145"/>
    </row>
    <row r="139" spans="5:7" s="4" customFormat="1" x14ac:dyDescent="0.25">
      <c r="E139" s="145"/>
      <c r="G139" s="145"/>
    </row>
    <row r="140" spans="5:7" s="4" customFormat="1" x14ac:dyDescent="0.25">
      <c r="E140" s="145"/>
      <c r="G140" s="145"/>
    </row>
    <row r="141" spans="5:7" s="4" customFormat="1" x14ac:dyDescent="0.25">
      <c r="E141" s="145"/>
      <c r="G141" s="145"/>
    </row>
    <row r="142" spans="5:7" s="4" customFormat="1" x14ac:dyDescent="0.25">
      <c r="E142" s="145"/>
      <c r="G142" s="145"/>
    </row>
    <row r="143" spans="5:7" s="4" customFormat="1" x14ac:dyDescent="0.25">
      <c r="E143" s="145"/>
      <c r="G143" s="145"/>
    </row>
    <row r="144" spans="5:7" s="4" customFormat="1" x14ac:dyDescent="0.25">
      <c r="E144" s="145"/>
      <c r="G144" s="145"/>
    </row>
    <row r="145" spans="5:7" s="4" customFormat="1" x14ac:dyDescent="0.25">
      <c r="E145" s="145"/>
      <c r="G145" s="145"/>
    </row>
    <row r="146" spans="5:7" s="4" customFormat="1" x14ac:dyDescent="0.25">
      <c r="E146" s="145"/>
      <c r="G146" s="145"/>
    </row>
    <row r="147" spans="5:7" s="4" customFormat="1" x14ac:dyDescent="0.25">
      <c r="E147" s="145"/>
      <c r="G147" s="145"/>
    </row>
    <row r="148" spans="5:7" s="4" customFormat="1" x14ac:dyDescent="0.25">
      <c r="E148" s="145"/>
      <c r="G148" s="145"/>
    </row>
    <row r="149" spans="5:7" s="4" customFormat="1" x14ac:dyDescent="0.25">
      <c r="E149" s="145"/>
      <c r="G149" s="145"/>
    </row>
    <row r="150" spans="5:7" s="4" customFormat="1" x14ac:dyDescent="0.25">
      <c r="E150" s="145"/>
      <c r="G150" s="145"/>
    </row>
    <row r="151" spans="5:7" s="4" customFormat="1" x14ac:dyDescent="0.25">
      <c r="E151" s="145"/>
      <c r="G151" s="145"/>
    </row>
    <row r="152" spans="5:7" s="4" customFormat="1" x14ac:dyDescent="0.25">
      <c r="E152" s="145"/>
      <c r="G152" s="145"/>
    </row>
    <row r="153" spans="5:7" s="4" customFormat="1" x14ac:dyDescent="0.25">
      <c r="E153" s="145"/>
      <c r="G153" s="145"/>
    </row>
    <row r="154" spans="5:7" s="4" customFormat="1" x14ac:dyDescent="0.25">
      <c r="E154" s="145"/>
      <c r="G154" s="145"/>
    </row>
    <row r="155" spans="5:7" s="4" customFormat="1" x14ac:dyDescent="0.25">
      <c r="E155" s="145"/>
      <c r="G155" s="145"/>
    </row>
    <row r="156" spans="5:7" s="4" customFormat="1" x14ac:dyDescent="0.25">
      <c r="E156" s="145"/>
      <c r="G156" s="145"/>
    </row>
    <row r="157" spans="5:7" s="4" customFormat="1" ht="36.75" customHeight="1" x14ac:dyDescent="0.25">
      <c r="E157" s="145"/>
      <c r="G157" s="145"/>
    </row>
    <row r="158" spans="5:7" s="4" customFormat="1" x14ac:dyDescent="0.25">
      <c r="E158" s="145"/>
      <c r="G158" s="145"/>
    </row>
    <row r="159" spans="5:7" s="4" customFormat="1" x14ac:dyDescent="0.25">
      <c r="E159" s="145"/>
      <c r="G159" s="145"/>
    </row>
    <row r="160" spans="5:7" s="4" customFormat="1" x14ac:dyDescent="0.25">
      <c r="E160" s="145"/>
      <c r="G160" s="145"/>
    </row>
    <row r="161" spans="5:7" s="4" customFormat="1" x14ac:dyDescent="0.25">
      <c r="E161" s="145"/>
      <c r="G161" s="145"/>
    </row>
    <row r="162" spans="5:7" s="4" customFormat="1" x14ac:dyDescent="0.25">
      <c r="E162" s="145"/>
      <c r="G162" s="145"/>
    </row>
    <row r="163" spans="5:7" s="4" customFormat="1" ht="15.75" customHeight="1" x14ac:dyDescent="0.25">
      <c r="E163" s="145"/>
      <c r="G163" s="145"/>
    </row>
    <row r="164" spans="5:7" s="4" customFormat="1" x14ac:dyDescent="0.25">
      <c r="E164" s="145"/>
      <c r="G164" s="145"/>
    </row>
    <row r="165" spans="5:7" s="4" customFormat="1" x14ac:dyDescent="0.25">
      <c r="E165" s="145"/>
      <c r="G165" s="145"/>
    </row>
    <row r="166" spans="5:7" s="4" customFormat="1" x14ac:dyDescent="0.25">
      <c r="E166" s="145"/>
      <c r="G166" s="145"/>
    </row>
    <row r="167" spans="5:7" s="4" customFormat="1" x14ac:dyDescent="0.25">
      <c r="E167" s="145"/>
      <c r="G167" s="145"/>
    </row>
    <row r="168" spans="5:7" s="4" customFormat="1" x14ac:dyDescent="0.25">
      <c r="E168" s="145"/>
      <c r="G168" s="145"/>
    </row>
    <row r="169" spans="5:7" s="4" customFormat="1" x14ac:dyDescent="0.25">
      <c r="E169" s="145"/>
      <c r="G169" s="145"/>
    </row>
    <row r="170" spans="5:7" s="4" customFormat="1" x14ac:dyDescent="0.25">
      <c r="E170" s="145"/>
      <c r="G170" s="145"/>
    </row>
    <row r="171" spans="5:7" s="4" customFormat="1" x14ac:dyDescent="0.25">
      <c r="E171" s="145"/>
      <c r="G171" s="145"/>
    </row>
    <row r="172" spans="5:7" s="4" customFormat="1" x14ac:dyDescent="0.25">
      <c r="E172" s="145"/>
      <c r="G172" s="145"/>
    </row>
    <row r="173" spans="5:7" s="4" customFormat="1" x14ac:dyDescent="0.25">
      <c r="E173" s="145"/>
      <c r="G173" s="145"/>
    </row>
    <row r="174" spans="5:7" s="4" customFormat="1" x14ac:dyDescent="0.25">
      <c r="E174" s="145"/>
      <c r="G174" s="145"/>
    </row>
    <row r="175" spans="5:7" s="4" customFormat="1" x14ac:dyDescent="0.25">
      <c r="E175" s="145"/>
      <c r="G175" s="145"/>
    </row>
    <row r="176" spans="5:7" s="4" customFormat="1" x14ac:dyDescent="0.25">
      <c r="E176" s="145"/>
      <c r="G176" s="145"/>
    </row>
    <row r="177" spans="5:7" s="4" customFormat="1" x14ac:dyDescent="0.25">
      <c r="E177" s="145"/>
      <c r="G177" s="145"/>
    </row>
    <row r="178" spans="5:7" s="4" customFormat="1" x14ac:dyDescent="0.25">
      <c r="E178" s="145"/>
      <c r="G178" s="145"/>
    </row>
    <row r="179" spans="5:7" s="4" customFormat="1" x14ac:dyDescent="0.25">
      <c r="E179" s="145"/>
      <c r="G179" s="145"/>
    </row>
    <row r="180" spans="5:7" s="4" customFormat="1" x14ac:dyDescent="0.25">
      <c r="E180" s="145"/>
      <c r="G180" s="145"/>
    </row>
    <row r="181" spans="5:7" s="4" customFormat="1" x14ac:dyDescent="0.25">
      <c r="E181" s="145"/>
      <c r="G181" s="145"/>
    </row>
    <row r="182" spans="5:7" s="4" customFormat="1" x14ac:dyDescent="0.25">
      <c r="E182" s="145"/>
      <c r="G182" s="145"/>
    </row>
    <row r="183" spans="5:7" s="4" customFormat="1" x14ac:dyDescent="0.25">
      <c r="E183" s="145"/>
      <c r="G183" s="145"/>
    </row>
    <row r="184" spans="5:7" s="4" customFormat="1" x14ac:dyDescent="0.25">
      <c r="E184" s="145"/>
      <c r="G184" s="145"/>
    </row>
    <row r="185" spans="5:7" s="4" customFormat="1" x14ac:dyDescent="0.25">
      <c r="E185" s="145"/>
      <c r="G185" s="145"/>
    </row>
    <row r="186" spans="5:7" s="4" customFormat="1" x14ac:dyDescent="0.25">
      <c r="E186" s="145"/>
      <c r="G186" s="145"/>
    </row>
    <row r="187" spans="5:7" s="4" customFormat="1" x14ac:dyDescent="0.25">
      <c r="E187" s="145"/>
      <c r="G187" s="145"/>
    </row>
    <row r="188" spans="5:7" s="4" customFormat="1" x14ac:dyDescent="0.25">
      <c r="E188" s="145"/>
      <c r="G188" s="145"/>
    </row>
    <row r="189" spans="5:7" s="4" customFormat="1" x14ac:dyDescent="0.25">
      <c r="E189" s="145"/>
      <c r="G189" s="145"/>
    </row>
    <row r="190" spans="5:7" s="4" customFormat="1" x14ac:dyDescent="0.25">
      <c r="E190" s="145"/>
      <c r="G190" s="145"/>
    </row>
    <row r="191" spans="5:7" s="4" customFormat="1" x14ac:dyDescent="0.25">
      <c r="E191" s="145"/>
      <c r="G191" s="145"/>
    </row>
    <row r="192" spans="5:7" s="4" customFormat="1" x14ac:dyDescent="0.25">
      <c r="E192" s="145"/>
      <c r="G192" s="145"/>
    </row>
    <row r="193" spans="5:7" s="4" customFormat="1" x14ac:dyDescent="0.25">
      <c r="E193" s="145"/>
      <c r="G193" s="145"/>
    </row>
    <row r="194" spans="5:7" s="4" customFormat="1" x14ac:dyDescent="0.25">
      <c r="E194" s="145"/>
      <c r="G194" s="145"/>
    </row>
    <row r="195" spans="5:7" s="4" customFormat="1" x14ac:dyDescent="0.25">
      <c r="E195" s="145"/>
      <c r="G195" s="145"/>
    </row>
    <row r="196" spans="5:7" s="4" customFormat="1" x14ac:dyDescent="0.25">
      <c r="E196" s="145"/>
      <c r="G196" s="145"/>
    </row>
    <row r="197" spans="5:7" s="4" customFormat="1" ht="36.75" customHeight="1" x14ac:dyDescent="0.25">
      <c r="E197" s="145"/>
      <c r="G197" s="145"/>
    </row>
    <row r="198" spans="5:7" s="4" customFormat="1" x14ac:dyDescent="0.25">
      <c r="E198" s="145"/>
      <c r="G198" s="145"/>
    </row>
    <row r="199" spans="5:7" s="4" customFormat="1" x14ac:dyDescent="0.25">
      <c r="E199" s="145"/>
      <c r="G199" s="145"/>
    </row>
    <row r="200" spans="5:7" s="4" customFormat="1" x14ac:dyDescent="0.25">
      <c r="E200" s="145"/>
      <c r="G200" s="145"/>
    </row>
    <row r="201" spans="5:7" s="4" customFormat="1" x14ac:dyDescent="0.25">
      <c r="E201" s="145"/>
      <c r="G201" s="145"/>
    </row>
    <row r="202" spans="5:7" s="4" customFormat="1" x14ac:dyDescent="0.25">
      <c r="E202" s="145"/>
      <c r="G202" s="145"/>
    </row>
    <row r="203" spans="5:7" s="4" customFormat="1" ht="15.75" customHeight="1" x14ac:dyDescent="0.25">
      <c r="E203" s="145"/>
      <c r="G203" s="145"/>
    </row>
    <row r="204" spans="5:7" s="4" customFormat="1" x14ac:dyDescent="0.25">
      <c r="E204" s="145"/>
      <c r="G204" s="145"/>
    </row>
    <row r="205" spans="5:7" s="4" customFormat="1" x14ac:dyDescent="0.25">
      <c r="E205" s="145"/>
      <c r="G205" s="145"/>
    </row>
    <row r="206" spans="5:7" s="4" customFormat="1" x14ac:dyDescent="0.25">
      <c r="E206" s="145"/>
      <c r="G206" s="145"/>
    </row>
    <row r="207" spans="5:7" s="4" customFormat="1" x14ac:dyDescent="0.25">
      <c r="E207" s="145"/>
      <c r="G207" s="145"/>
    </row>
    <row r="208" spans="5:7" s="4" customFormat="1" x14ac:dyDescent="0.25">
      <c r="E208" s="145"/>
      <c r="G208" s="145"/>
    </row>
    <row r="209" spans="5:7" s="4" customFormat="1" x14ac:dyDescent="0.25">
      <c r="E209" s="145"/>
      <c r="G209" s="145"/>
    </row>
    <row r="210" spans="5:7" s="4" customFormat="1" x14ac:dyDescent="0.25">
      <c r="E210" s="145"/>
      <c r="G210" s="145"/>
    </row>
    <row r="211" spans="5:7" s="4" customFormat="1" x14ac:dyDescent="0.25">
      <c r="E211" s="145"/>
      <c r="G211" s="145"/>
    </row>
    <row r="212" spans="5:7" s="4" customFormat="1" x14ac:dyDescent="0.25">
      <c r="E212" s="145"/>
      <c r="G212" s="145"/>
    </row>
    <row r="213" spans="5:7" s="4" customFormat="1" x14ac:dyDescent="0.25">
      <c r="E213" s="145"/>
      <c r="G213" s="145"/>
    </row>
    <row r="214" spans="5:7" s="4" customFormat="1" x14ac:dyDescent="0.25">
      <c r="E214" s="145"/>
      <c r="G214" s="145"/>
    </row>
    <row r="215" spans="5:7" s="4" customFormat="1" x14ac:dyDescent="0.25">
      <c r="E215" s="145"/>
      <c r="G215" s="145"/>
    </row>
    <row r="216" spans="5:7" s="4" customFormat="1" x14ac:dyDescent="0.25">
      <c r="E216" s="145"/>
      <c r="G216" s="145"/>
    </row>
    <row r="217" spans="5:7" s="4" customFormat="1" x14ac:dyDescent="0.25">
      <c r="E217" s="145"/>
      <c r="G217" s="145"/>
    </row>
    <row r="218" spans="5:7" s="4" customFormat="1" x14ac:dyDescent="0.25">
      <c r="E218" s="145"/>
      <c r="G218" s="145"/>
    </row>
    <row r="219" spans="5:7" s="4" customFormat="1" x14ac:dyDescent="0.25">
      <c r="E219" s="145"/>
      <c r="G219" s="145"/>
    </row>
    <row r="220" spans="5:7" s="4" customFormat="1" x14ac:dyDescent="0.25">
      <c r="E220" s="145"/>
      <c r="G220" s="145"/>
    </row>
    <row r="221" spans="5:7" s="4" customFormat="1" x14ac:dyDescent="0.25">
      <c r="E221" s="145"/>
      <c r="G221" s="145"/>
    </row>
    <row r="222" spans="5:7" s="4" customFormat="1" x14ac:dyDescent="0.25">
      <c r="E222" s="145"/>
      <c r="G222" s="145"/>
    </row>
    <row r="223" spans="5:7" s="4" customFormat="1" x14ac:dyDescent="0.25">
      <c r="E223" s="145"/>
      <c r="G223" s="145"/>
    </row>
    <row r="224" spans="5:7" s="4" customFormat="1" x14ac:dyDescent="0.25">
      <c r="E224" s="145"/>
      <c r="G224" s="145"/>
    </row>
    <row r="225" spans="5:7" s="4" customFormat="1" x14ac:dyDescent="0.25">
      <c r="E225" s="145"/>
      <c r="G225" s="145"/>
    </row>
    <row r="226" spans="5:7" s="4" customFormat="1" x14ac:dyDescent="0.25">
      <c r="E226" s="145"/>
      <c r="G226" s="145"/>
    </row>
    <row r="227" spans="5:7" s="4" customFormat="1" x14ac:dyDescent="0.25">
      <c r="E227" s="145"/>
      <c r="G227" s="145"/>
    </row>
    <row r="228" spans="5:7" s="4" customFormat="1" x14ac:dyDescent="0.25">
      <c r="E228" s="145"/>
      <c r="G228" s="145"/>
    </row>
    <row r="229" spans="5:7" s="4" customFormat="1" x14ac:dyDescent="0.25">
      <c r="E229" s="145"/>
      <c r="G229" s="145"/>
    </row>
    <row r="230" spans="5:7" s="4" customFormat="1" x14ac:dyDescent="0.25">
      <c r="E230" s="145"/>
      <c r="G230" s="145"/>
    </row>
    <row r="231" spans="5:7" s="4" customFormat="1" x14ac:dyDescent="0.25">
      <c r="E231" s="145"/>
      <c r="G231" s="145"/>
    </row>
    <row r="232" spans="5:7" s="4" customFormat="1" x14ac:dyDescent="0.25">
      <c r="E232" s="145"/>
      <c r="G232" s="145"/>
    </row>
    <row r="233" spans="5:7" s="4" customFormat="1" x14ac:dyDescent="0.25">
      <c r="E233" s="145"/>
      <c r="G233" s="145"/>
    </row>
    <row r="234" spans="5:7" s="4" customFormat="1" x14ac:dyDescent="0.25">
      <c r="E234" s="145"/>
      <c r="G234" s="145"/>
    </row>
    <row r="235" spans="5:7" s="4" customFormat="1" x14ac:dyDescent="0.25">
      <c r="E235" s="145"/>
      <c r="G235" s="145"/>
    </row>
    <row r="236" spans="5:7" s="4" customFormat="1" x14ac:dyDescent="0.25">
      <c r="E236" s="145"/>
      <c r="G236" s="145"/>
    </row>
    <row r="237" spans="5:7" s="4" customFormat="1" x14ac:dyDescent="0.25">
      <c r="E237" s="145"/>
      <c r="G237" s="145"/>
    </row>
    <row r="238" spans="5:7" s="4" customFormat="1" x14ac:dyDescent="0.25">
      <c r="E238" s="145"/>
      <c r="G238" s="145"/>
    </row>
    <row r="239" spans="5:7" s="4" customFormat="1" x14ac:dyDescent="0.25">
      <c r="E239" s="145"/>
      <c r="G239" s="145"/>
    </row>
    <row r="240" spans="5:7" s="4" customFormat="1" ht="13.5" customHeight="1" x14ac:dyDescent="0.25">
      <c r="E240" s="145"/>
      <c r="G240" s="145"/>
    </row>
    <row r="241" spans="5:7" s="4" customFormat="1" ht="12.75" customHeight="1" x14ac:dyDescent="0.25">
      <c r="E241" s="145"/>
      <c r="G241" s="145"/>
    </row>
    <row r="242" spans="5:7" s="4" customFormat="1" ht="12.75" customHeight="1" x14ac:dyDescent="0.25">
      <c r="E242" s="145"/>
      <c r="G242" s="145"/>
    </row>
    <row r="243" spans="5:7" s="4" customFormat="1" x14ac:dyDescent="0.25">
      <c r="E243" s="145"/>
      <c r="G243" s="145"/>
    </row>
    <row r="244" spans="5:7" s="4" customFormat="1" x14ac:dyDescent="0.25">
      <c r="E244" s="145"/>
      <c r="G244" s="145"/>
    </row>
    <row r="245" spans="5:7" s="4" customFormat="1" x14ac:dyDescent="0.25">
      <c r="E245" s="145"/>
      <c r="G245" s="145"/>
    </row>
    <row r="246" spans="5:7" s="4" customFormat="1" x14ac:dyDescent="0.25">
      <c r="E246" s="145"/>
      <c r="G246" s="145"/>
    </row>
    <row r="247" spans="5:7" s="4" customFormat="1" x14ac:dyDescent="0.25">
      <c r="E247" s="145"/>
      <c r="G247" s="145"/>
    </row>
    <row r="248" spans="5:7" s="4" customFormat="1" x14ac:dyDescent="0.25">
      <c r="E248" s="145"/>
      <c r="G248" s="145"/>
    </row>
    <row r="249" spans="5:7" s="4" customFormat="1" x14ac:dyDescent="0.25">
      <c r="E249" s="145"/>
      <c r="G249" s="145"/>
    </row>
    <row r="250" spans="5:7" s="4" customFormat="1" x14ac:dyDescent="0.25">
      <c r="E250" s="145"/>
      <c r="G250" s="145"/>
    </row>
    <row r="251" spans="5:7" s="4" customFormat="1" x14ac:dyDescent="0.25">
      <c r="E251" s="145"/>
      <c r="G251" s="145"/>
    </row>
    <row r="252" spans="5:7" s="4" customFormat="1" x14ac:dyDescent="0.25">
      <c r="E252" s="145"/>
      <c r="G252" s="145"/>
    </row>
    <row r="253" spans="5:7" s="4" customFormat="1" x14ac:dyDescent="0.25">
      <c r="E253" s="145"/>
      <c r="G253" s="145"/>
    </row>
    <row r="254" spans="5:7" s="4" customFormat="1" x14ac:dyDescent="0.25">
      <c r="E254" s="145"/>
      <c r="G254" s="145"/>
    </row>
    <row r="255" spans="5:7" s="4" customFormat="1" x14ac:dyDescent="0.25">
      <c r="E255" s="145"/>
      <c r="G255" s="145"/>
    </row>
    <row r="256" spans="5:7" s="4" customFormat="1" x14ac:dyDescent="0.25">
      <c r="E256" s="145"/>
      <c r="G256" s="145"/>
    </row>
    <row r="257" spans="1:7" s="4" customFormat="1" x14ac:dyDescent="0.25">
      <c r="E257" s="145"/>
      <c r="G257" s="145"/>
    </row>
    <row r="258" spans="1:7" s="4" customFormat="1" x14ac:dyDescent="0.25">
      <c r="E258" s="145"/>
      <c r="G258" s="145"/>
    </row>
    <row r="259" spans="1:7" s="4" customFormat="1" x14ac:dyDescent="0.25">
      <c r="E259" s="145"/>
      <c r="G259" s="145"/>
    </row>
    <row r="260" spans="1:7" s="4" customFormat="1" ht="12.75" customHeight="1" x14ac:dyDescent="0.25">
      <c r="E260" s="145"/>
      <c r="G260" s="145"/>
    </row>
    <row r="261" spans="1:7" s="4" customFormat="1" ht="12.75" customHeight="1" x14ac:dyDescent="0.25">
      <c r="E261" s="145"/>
      <c r="G261" s="145"/>
    </row>
    <row r="262" spans="1:7" s="4" customFormat="1" ht="12.75" customHeight="1" x14ac:dyDescent="0.25">
      <c r="E262" s="145"/>
      <c r="G262" s="145"/>
    </row>
    <row r="263" spans="1:7" s="4" customFormat="1" ht="12.75" customHeight="1" x14ac:dyDescent="0.25">
      <c r="E263" s="145"/>
      <c r="G263" s="145"/>
    </row>
    <row r="264" spans="1:7" s="4" customFormat="1" ht="12.75" customHeight="1" x14ac:dyDescent="0.25">
      <c r="E264" s="145"/>
      <c r="G264" s="145"/>
    </row>
    <row r="265" spans="1:7" s="4" customFormat="1" x14ac:dyDescent="0.25">
      <c r="E265" s="145"/>
      <c r="G265" s="145"/>
    </row>
    <row r="266" spans="1:7" s="4" customFormat="1" x14ac:dyDescent="0.25">
      <c r="E266" s="145"/>
      <c r="G266" s="145"/>
    </row>
    <row r="267" spans="1:7" s="4" customFormat="1" x14ac:dyDescent="0.25">
      <c r="E267" s="145"/>
      <c r="G267" s="145"/>
    </row>
    <row r="268" spans="1:7" s="4" customFormat="1" x14ac:dyDescent="0.25">
      <c r="E268" s="145"/>
      <c r="G268" s="145"/>
    </row>
    <row r="269" spans="1:7" s="4" customFormat="1" x14ac:dyDescent="0.25">
      <c r="E269" s="145"/>
      <c r="G269" s="145"/>
    </row>
    <row r="270" spans="1:7" s="4" customFormat="1" x14ac:dyDescent="0.25">
      <c r="E270" s="145"/>
      <c r="G270" s="145"/>
    </row>
    <row r="271" spans="1:7" s="4" customFormat="1" x14ac:dyDescent="0.25">
      <c r="E271" s="145"/>
      <c r="G271" s="145"/>
    </row>
    <row r="272" spans="1:7" s="4" customFormat="1" x14ac:dyDescent="0.25">
      <c r="A272" s="196"/>
      <c r="E272" s="145"/>
      <c r="G272" s="145"/>
    </row>
    <row r="273" spans="1:7" s="4" customFormat="1" x14ac:dyDescent="0.25">
      <c r="A273" s="196"/>
      <c r="E273" s="145"/>
      <c r="G273" s="145"/>
    </row>
    <row r="274" spans="1:7" s="4" customFormat="1" x14ac:dyDescent="0.25">
      <c r="A274" s="196"/>
      <c r="E274" s="145"/>
      <c r="G274" s="145"/>
    </row>
    <row r="275" spans="1:7" s="4" customFormat="1" x14ac:dyDescent="0.25">
      <c r="A275" s="196"/>
      <c r="E275" s="145"/>
      <c r="G275" s="145"/>
    </row>
    <row r="276" spans="1:7" s="4" customFormat="1" x14ac:dyDescent="0.25">
      <c r="A276" s="196"/>
      <c r="E276" s="145"/>
      <c r="G276" s="145"/>
    </row>
    <row r="277" spans="1:7" s="4" customFormat="1" x14ac:dyDescent="0.25">
      <c r="A277" s="196"/>
      <c r="E277" s="145"/>
      <c r="G277" s="145"/>
    </row>
    <row r="278" spans="1:7" s="4" customFormat="1" x14ac:dyDescent="0.25">
      <c r="A278" s="196"/>
      <c r="E278" s="145"/>
      <c r="G278" s="145"/>
    </row>
    <row r="279" spans="1:7" s="4" customFormat="1" x14ac:dyDescent="0.25">
      <c r="A279" s="196"/>
      <c r="E279" s="145"/>
      <c r="G279" s="145"/>
    </row>
    <row r="280" spans="1:7" s="4" customFormat="1" x14ac:dyDescent="0.25">
      <c r="A280" s="197"/>
      <c r="E280" s="145"/>
      <c r="G280" s="145"/>
    </row>
    <row r="281" spans="1:7" s="4" customFormat="1" x14ac:dyDescent="0.25">
      <c r="A281" s="198"/>
      <c r="E281" s="145"/>
      <c r="G281" s="145"/>
    </row>
    <row r="282" spans="1:7" s="4" customFormat="1" x14ac:dyDescent="0.25">
      <c r="A282" s="198"/>
      <c r="E282" s="145"/>
      <c r="G282" s="145"/>
    </row>
    <row r="283" spans="1:7" s="4" customFormat="1" x14ac:dyDescent="0.25">
      <c r="A283" s="199"/>
      <c r="E283" s="145"/>
      <c r="G283" s="145"/>
    </row>
    <row r="284" spans="1:7" s="4" customFormat="1" x14ac:dyDescent="0.25">
      <c r="A284" s="200"/>
      <c r="E284" s="145"/>
      <c r="G284" s="145"/>
    </row>
    <row r="285" spans="1:7" s="4" customFormat="1" x14ac:dyDescent="0.25">
      <c r="A285" s="200"/>
      <c r="E285" s="145"/>
      <c r="G285" s="145"/>
    </row>
    <row r="286" spans="1:7" s="4" customFormat="1" x14ac:dyDescent="0.25">
      <c r="A286" s="196"/>
      <c r="E286" s="145"/>
      <c r="G286" s="145"/>
    </row>
    <row r="287" spans="1:7" s="4" customFormat="1" x14ac:dyDescent="0.25">
      <c r="A287" s="196"/>
      <c r="E287" s="145"/>
      <c r="G287" s="145"/>
    </row>
    <row r="288" spans="1:7" s="4" customFormat="1" x14ac:dyDescent="0.25">
      <c r="A288" s="196"/>
      <c r="E288" s="145"/>
      <c r="G288" s="145"/>
    </row>
    <row r="289" spans="1:7" s="4" customFormat="1" x14ac:dyDescent="0.25">
      <c r="A289" s="196"/>
      <c r="E289" s="145"/>
      <c r="G289" s="145"/>
    </row>
    <row r="290" spans="1:7" s="4" customFormat="1" x14ac:dyDescent="0.25">
      <c r="A290" s="196"/>
      <c r="E290" s="145"/>
      <c r="G290" s="145"/>
    </row>
    <row r="291" spans="1:7" s="4" customFormat="1" x14ac:dyDescent="0.25">
      <c r="A291" s="196"/>
      <c r="E291" s="145"/>
      <c r="G291" s="145"/>
    </row>
    <row r="292" spans="1:7" s="4" customFormat="1" x14ac:dyDescent="0.25">
      <c r="A292" s="196"/>
      <c r="E292" s="145"/>
      <c r="G292" s="145"/>
    </row>
    <row r="293" spans="1:7" s="4" customFormat="1" x14ac:dyDescent="0.25">
      <c r="A293" s="196"/>
      <c r="E293" s="145"/>
      <c r="G293" s="145"/>
    </row>
    <row r="294" spans="1:7" s="4" customFormat="1" x14ac:dyDescent="0.25">
      <c r="A294" s="196"/>
      <c r="E294" s="145"/>
      <c r="G294" s="145"/>
    </row>
    <row r="295" spans="1:7" s="4" customFormat="1" x14ac:dyDescent="0.25">
      <c r="A295" s="196"/>
      <c r="E295" s="145"/>
      <c r="G295" s="145"/>
    </row>
    <row r="296" spans="1:7" s="4" customFormat="1" x14ac:dyDescent="0.25">
      <c r="A296" s="196"/>
      <c r="E296" s="145"/>
      <c r="G296" s="145"/>
    </row>
    <row r="297" spans="1:7" s="4" customFormat="1" x14ac:dyDescent="0.25">
      <c r="A297" s="196"/>
      <c r="E297" s="145"/>
      <c r="G297" s="145"/>
    </row>
    <row r="298" spans="1:7" s="4" customFormat="1" x14ac:dyDescent="0.25">
      <c r="A298" s="196"/>
      <c r="E298" s="145"/>
      <c r="G298" s="145"/>
    </row>
    <row r="299" spans="1:7" s="4" customFormat="1" x14ac:dyDescent="0.25">
      <c r="A299" s="196"/>
      <c r="E299" s="145"/>
      <c r="G299" s="145"/>
    </row>
    <row r="300" spans="1:7" s="4" customFormat="1" x14ac:dyDescent="0.25">
      <c r="A300" s="196"/>
      <c r="E300" s="145"/>
      <c r="G300" s="145"/>
    </row>
    <row r="301" spans="1:7" s="4" customFormat="1" x14ac:dyDescent="0.25">
      <c r="A301" s="196"/>
      <c r="E301" s="145"/>
      <c r="G301" s="145"/>
    </row>
    <row r="302" spans="1:7" s="4" customFormat="1" x14ac:dyDescent="0.25">
      <c r="A302" s="196"/>
      <c r="E302" s="145"/>
      <c r="G302" s="145"/>
    </row>
    <row r="303" spans="1:7" s="4" customFormat="1" x14ac:dyDescent="0.25">
      <c r="A303" s="196"/>
      <c r="E303" s="145"/>
      <c r="G303" s="145"/>
    </row>
    <row r="304" spans="1:7" s="4" customFormat="1" x14ac:dyDescent="0.25">
      <c r="A304" s="196"/>
      <c r="E304" s="145"/>
      <c r="G304" s="145"/>
    </row>
    <row r="305" spans="1:32" s="4" customFormat="1" x14ac:dyDescent="0.25">
      <c r="A305" s="196"/>
      <c r="E305" s="145"/>
      <c r="G305" s="145"/>
    </row>
    <row r="306" spans="1:32" s="4" customFormat="1" x14ac:dyDescent="0.25">
      <c r="A306" s="196"/>
      <c r="E306" s="145"/>
      <c r="G306" s="145"/>
    </row>
    <row r="307" spans="1:32" s="4" customFormat="1" x14ac:dyDescent="0.25">
      <c r="A307" s="196"/>
      <c r="E307" s="145"/>
      <c r="G307" s="145"/>
    </row>
    <row r="308" spans="1:32" s="4" customFormat="1" ht="12.75" customHeight="1" x14ac:dyDescent="0.25">
      <c r="A308" s="196"/>
      <c r="E308" s="145"/>
      <c r="G308" s="145"/>
    </row>
    <row r="309" spans="1:32" s="4" customFormat="1" ht="12.75" customHeight="1" x14ac:dyDescent="0.25">
      <c r="A309" s="196"/>
      <c r="E309" s="145"/>
      <c r="G309" s="145"/>
    </row>
    <row r="310" spans="1:32" s="4" customFormat="1" ht="12.75" customHeight="1" x14ac:dyDescent="0.25">
      <c r="A310" s="196"/>
      <c r="E310" s="145"/>
      <c r="G310" s="145"/>
    </row>
    <row r="311" spans="1:32" s="4" customFormat="1" ht="12.75" customHeight="1" x14ac:dyDescent="0.25">
      <c r="A311" s="196"/>
      <c r="E311" s="145"/>
      <c r="G311" s="145"/>
    </row>
    <row r="312" spans="1:32" s="4" customFormat="1" ht="12.75" customHeight="1" x14ac:dyDescent="0.25">
      <c r="A312" s="196"/>
      <c r="E312" s="145"/>
      <c r="G312" s="145"/>
    </row>
    <row r="313" spans="1:32" s="4" customFormat="1" ht="12.75" customHeight="1" x14ac:dyDescent="0.25">
      <c r="A313" s="196"/>
      <c r="E313" s="145"/>
      <c r="G313" s="145"/>
    </row>
    <row r="314" spans="1:32" s="4" customFormat="1" x14ac:dyDescent="0.25">
      <c r="A314" s="196"/>
      <c r="E314" s="145"/>
      <c r="G314" s="145"/>
    </row>
    <row r="315" spans="1:32" s="4" customFormat="1" x14ac:dyDescent="0.25">
      <c r="A315" s="196"/>
      <c r="E315" s="145"/>
      <c r="G315" s="145"/>
      <c r="AE315"/>
      <c r="AF315"/>
    </row>
    <row r="316" spans="1:32" s="4" customFormat="1" x14ac:dyDescent="0.25">
      <c r="A316" s="196"/>
      <c r="E316" s="145"/>
      <c r="G316" s="145"/>
      <c r="AE316"/>
      <c r="AF316"/>
    </row>
    <row r="317" spans="1:32" s="4" customFormat="1" x14ac:dyDescent="0.25">
      <c r="A317" s="196"/>
      <c r="E317" s="145"/>
      <c r="G317" s="145"/>
      <c r="AE317"/>
      <c r="AF317"/>
    </row>
    <row r="318" spans="1:32" s="4" customFormat="1" x14ac:dyDescent="0.25">
      <c r="A318" s="196"/>
      <c r="E318" s="145"/>
      <c r="G318" s="145"/>
      <c r="AE318"/>
      <c r="AF318"/>
    </row>
    <row r="319" spans="1:32" s="4" customFormat="1" x14ac:dyDescent="0.25">
      <c r="A319" s="196"/>
      <c r="E319" s="145"/>
      <c r="G319" s="145"/>
      <c r="AE319"/>
      <c r="AF319"/>
    </row>
    <row r="320" spans="1:32" s="4" customFormat="1" x14ac:dyDescent="0.25">
      <c r="A320" s="196"/>
      <c r="E320" s="145"/>
      <c r="G320" s="145"/>
      <c r="AE320"/>
      <c r="AF320"/>
    </row>
    <row r="321" spans="1:32" s="4" customFormat="1" x14ac:dyDescent="0.25">
      <c r="A321" s="196"/>
      <c r="E321" s="145"/>
      <c r="G321" s="145"/>
      <c r="AE321"/>
      <c r="AF321"/>
    </row>
    <row r="322" spans="1:32" s="4" customFormat="1" x14ac:dyDescent="0.25">
      <c r="A322" s="196"/>
      <c r="E322" s="145"/>
      <c r="G322" s="145"/>
      <c r="AE322"/>
      <c r="AF322"/>
    </row>
    <row r="323" spans="1:32" s="4" customFormat="1" x14ac:dyDescent="0.25">
      <c r="A323" s="196"/>
      <c r="B323"/>
      <c r="C323"/>
      <c r="D323"/>
      <c r="E323" s="1"/>
      <c r="F323"/>
      <c r="G323" s="1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E323"/>
      <c r="AF323"/>
    </row>
    <row r="324" spans="1:32" x14ac:dyDescent="0.25">
      <c r="A324" s="201"/>
    </row>
    <row r="325" spans="1:32" x14ac:dyDescent="0.25">
      <c r="A325" s="201"/>
    </row>
  </sheetData>
  <mergeCells count="36">
    <mergeCell ref="Y2:AB2"/>
    <mergeCell ref="E3:Z3"/>
    <mergeCell ref="B4:AB4"/>
    <mergeCell ref="B5:B8"/>
    <mergeCell ref="C5:C8"/>
    <mergeCell ref="D5:D8"/>
    <mergeCell ref="E5:E8"/>
    <mergeCell ref="F5:F8"/>
    <mergeCell ref="G5:G8"/>
    <mergeCell ref="H5:R5"/>
    <mergeCell ref="S5:AB5"/>
    <mergeCell ref="AC5:AC8"/>
    <mergeCell ref="AD5:AD8"/>
    <mergeCell ref="AE5:AE8"/>
    <mergeCell ref="H6:H8"/>
    <mergeCell ref="I6:L6"/>
    <mergeCell ref="M6:M8"/>
    <mergeCell ref="N6:N8"/>
    <mergeCell ref="O6:O8"/>
    <mergeCell ref="P6:P8"/>
    <mergeCell ref="C32:L32"/>
    <mergeCell ref="AA6:AB6"/>
    <mergeCell ref="I7:I8"/>
    <mergeCell ref="J7:L7"/>
    <mergeCell ref="Q7:Q8"/>
    <mergeCell ref="R7:R8"/>
    <mergeCell ref="T7:T8"/>
    <mergeCell ref="U7:W7"/>
    <mergeCell ref="AA7:AA8"/>
    <mergeCell ref="AB7:AB8"/>
    <mergeCell ref="Q6:R6"/>
    <mergeCell ref="S6:S8"/>
    <mergeCell ref="T6:W6"/>
    <mergeCell ref="X6:X8"/>
    <mergeCell ref="Y6:Y8"/>
    <mergeCell ref="Z6:Z8"/>
  </mergeCells>
  <pageMargins left="0.7" right="0.7" top="0.75" bottom="0.75" header="0.3" footer="0.3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25"/>
  <sheetViews>
    <sheetView topLeftCell="G1" workbookViewId="0">
      <selection sqref="A1:XFD1048576"/>
    </sheetView>
  </sheetViews>
  <sheetFormatPr defaultRowHeight="15" x14ac:dyDescent="0.25"/>
  <cols>
    <col min="1" max="1" width="9.28515625" customWidth="1"/>
    <col min="2" max="2" width="27.7109375" customWidth="1"/>
    <col min="3" max="5" width="5.140625" hidden="1" customWidth="1"/>
    <col min="6" max="6" width="10.28515625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</cols>
  <sheetData>
    <row r="1" spans="1:33" ht="0.75" customHeight="1" x14ac:dyDescent="0.25"/>
    <row r="2" spans="1:33" ht="15" customHeight="1" x14ac:dyDescent="0.3">
      <c r="AA2" s="1736"/>
      <c r="AB2" s="1736"/>
      <c r="AC2" s="1736"/>
      <c r="AD2" s="1736"/>
      <c r="AE2" s="2"/>
    </row>
    <row r="3" spans="1:33" ht="36" customHeight="1" x14ac:dyDescent="0.35"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3"/>
      <c r="AD3" s="3" t="s">
        <v>490</v>
      </c>
      <c r="AE3" s="3"/>
      <c r="AF3" s="3"/>
    </row>
    <row r="4" spans="1:33" ht="21.75" customHeight="1" thickBot="1" x14ac:dyDescent="0.35">
      <c r="A4" s="1739" t="s">
        <v>446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58"/>
      <c r="AF4" s="1758"/>
    </row>
    <row r="5" spans="1:33" s="4" customFormat="1" ht="25.5" customHeight="1" thickBot="1" x14ac:dyDescent="0.3">
      <c r="A5" s="1740" t="s">
        <v>2</v>
      </c>
      <c r="B5" s="1741" t="s">
        <v>3</v>
      </c>
      <c r="C5" s="5"/>
      <c r="D5" s="5"/>
      <c r="E5" s="5"/>
      <c r="F5" s="1740" t="s">
        <v>213</v>
      </c>
      <c r="G5" s="1740" t="s">
        <v>5</v>
      </c>
      <c r="H5" s="1742" t="s">
        <v>6</v>
      </c>
      <c r="I5" s="1759" t="s">
        <v>7</v>
      </c>
      <c r="J5" s="1748" t="s">
        <v>491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492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3" s="4" customFormat="1" ht="27.75" customHeight="1" thickBot="1" x14ac:dyDescent="0.3">
      <c r="A6" s="1740"/>
      <c r="B6" s="1741"/>
      <c r="C6" s="5"/>
      <c r="D6" s="5"/>
      <c r="E6" s="5"/>
      <c r="F6" s="1740"/>
      <c r="G6" s="1740"/>
      <c r="H6" s="1743"/>
      <c r="I6" s="1760"/>
      <c r="J6" s="1774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3" s="4" customFormat="1" ht="18" customHeight="1" thickBot="1" x14ac:dyDescent="0.3">
      <c r="A7" s="1740"/>
      <c r="B7" s="1741"/>
      <c r="C7" s="5"/>
      <c r="D7" s="5"/>
      <c r="E7" s="5"/>
      <c r="F7" s="1740"/>
      <c r="G7" s="1740"/>
      <c r="H7" s="1743"/>
      <c r="I7" s="1760"/>
      <c r="J7" s="1775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3" s="4" customFormat="1" ht="168.75" customHeight="1" thickBot="1" x14ac:dyDescent="0.3">
      <c r="A8" s="1740"/>
      <c r="B8" s="1741"/>
      <c r="C8" s="5"/>
      <c r="D8" s="5"/>
      <c r="E8" s="5"/>
      <c r="F8" s="1740"/>
      <c r="G8" s="1740"/>
      <c r="H8" s="1744"/>
      <c r="I8" s="1761"/>
      <c r="J8" s="1776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3" s="4" customFormat="1" ht="18.75" customHeight="1" thickBot="1" x14ac:dyDescent="0.3">
      <c r="A9" s="415"/>
      <c r="B9" s="413"/>
      <c r="C9" s="416"/>
      <c r="D9" s="416"/>
      <c r="E9" s="416"/>
      <c r="F9" s="416"/>
      <c r="G9" s="415"/>
      <c r="H9" s="416"/>
      <c r="I9" s="745"/>
      <c r="J9" s="1061"/>
      <c r="K9" s="416"/>
      <c r="L9" s="416"/>
      <c r="M9" s="416"/>
      <c r="N9" s="416"/>
      <c r="O9" s="416"/>
      <c r="P9" s="416"/>
      <c r="Q9" s="416"/>
      <c r="R9" s="416"/>
      <c r="S9" s="416"/>
      <c r="T9" s="415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646"/>
      <c r="AF9" s="205"/>
      <c r="AG9" s="138"/>
    </row>
    <row r="10" spans="1:33" s="7" customFormat="1" ht="34.5" customHeight="1" x14ac:dyDescent="0.25">
      <c r="A10" s="647" t="s">
        <v>59</v>
      </c>
      <c r="B10" s="1062" t="s">
        <v>67</v>
      </c>
      <c r="C10" s="568"/>
      <c r="D10" s="295"/>
      <c r="E10" s="295"/>
      <c r="F10" s="296">
        <f>G10/30</f>
        <v>1.8</v>
      </c>
      <c r="G10" s="1063">
        <v>54</v>
      </c>
      <c r="H10" s="556">
        <f>I10/30</f>
        <v>1.8</v>
      </c>
      <c r="I10" s="651">
        <f>J10+U10</f>
        <v>54</v>
      </c>
      <c r="J10" s="652">
        <f>K10+O10</f>
        <v>54</v>
      </c>
      <c r="K10" s="653">
        <f>SUM(L10:N10)</f>
        <v>28</v>
      </c>
      <c r="L10" s="653">
        <v>20</v>
      </c>
      <c r="M10" s="653"/>
      <c r="N10" s="653">
        <v>8</v>
      </c>
      <c r="O10" s="653">
        <v>26</v>
      </c>
      <c r="P10" s="653"/>
      <c r="Q10" s="653"/>
      <c r="R10" s="653"/>
      <c r="S10" s="1064"/>
      <c r="T10" s="654" t="s">
        <v>62</v>
      </c>
      <c r="U10" s="655"/>
      <c r="V10" s="653"/>
      <c r="W10" s="653"/>
      <c r="X10" s="653"/>
      <c r="Y10" s="653"/>
      <c r="Z10" s="653"/>
      <c r="AA10" s="653"/>
      <c r="AB10" s="653"/>
      <c r="AC10" s="653"/>
      <c r="AD10" s="654"/>
      <c r="AE10" s="12"/>
      <c r="AF10" s="60"/>
      <c r="AG10" s="292"/>
    </row>
    <row r="11" spans="1:33" s="7" customFormat="1" ht="30.75" customHeight="1" x14ac:dyDescent="0.25">
      <c r="A11" s="647" t="s">
        <v>277</v>
      </c>
      <c r="B11" s="1062" t="s">
        <v>493</v>
      </c>
      <c r="C11" s="568"/>
      <c r="D11" s="295"/>
      <c r="E11" s="295"/>
      <c r="F11" s="296">
        <f t="shared" ref="F11:F24" si="0">G11/30</f>
        <v>7.2</v>
      </c>
      <c r="G11" s="1063">
        <v>216</v>
      </c>
      <c r="H11" s="556">
        <f>I11/30</f>
        <v>2.9333333333333331</v>
      </c>
      <c r="I11" s="651">
        <f t="shared" ref="I11:I23" si="1">J11+U11</f>
        <v>88</v>
      </c>
      <c r="J11" s="1065">
        <f t="shared" ref="J11:J23" si="2">K11+O11</f>
        <v>46</v>
      </c>
      <c r="K11" s="296">
        <f t="shared" ref="K11:K23" si="3">SUM(L11:N11)</f>
        <v>28</v>
      </c>
      <c r="L11" s="296"/>
      <c r="M11" s="296"/>
      <c r="N11" s="296">
        <v>28</v>
      </c>
      <c r="O11" s="296">
        <v>18</v>
      </c>
      <c r="P11" s="296"/>
      <c r="Q11" s="296"/>
      <c r="R11" s="296"/>
      <c r="S11" s="296"/>
      <c r="T11" s="297" t="s">
        <v>30</v>
      </c>
      <c r="U11" s="1065">
        <f t="shared" ref="U11:U23" si="4">V11+Z11</f>
        <v>42</v>
      </c>
      <c r="V11" s="296">
        <f t="shared" ref="V11:V23" si="5">SUM(W11:Y11)</f>
        <v>22</v>
      </c>
      <c r="W11" s="296"/>
      <c r="X11" s="296"/>
      <c r="Y11" s="296">
        <v>22</v>
      </c>
      <c r="Z11" s="296">
        <v>20</v>
      </c>
      <c r="AA11" s="296"/>
      <c r="AB11" s="296"/>
      <c r="AC11" s="296" t="s">
        <v>58</v>
      </c>
      <c r="AD11" s="297"/>
      <c r="AE11" s="12"/>
      <c r="AF11" s="14"/>
    </row>
    <row r="12" spans="1:33" s="7" customFormat="1" ht="18.75" customHeight="1" x14ac:dyDescent="0.25">
      <c r="A12" s="647" t="s">
        <v>79</v>
      </c>
      <c r="B12" s="1062" t="s">
        <v>494</v>
      </c>
      <c r="C12" s="586"/>
      <c r="D12" s="572"/>
      <c r="E12" s="572"/>
      <c r="F12" s="296">
        <f t="shared" si="0"/>
        <v>1.8</v>
      </c>
      <c r="G12" s="1066">
        <v>54</v>
      </c>
      <c r="H12" s="556">
        <f>I12/30</f>
        <v>1.8</v>
      </c>
      <c r="I12" s="651">
        <f t="shared" si="1"/>
        <v>54</v>
      </c>
      <c r="J12" s="1065">
        <f t="shared" si="2"/>
        <v>54</v>
      </c>
      <c r="K12" s="296">
        <f t="shared" si="3"/>
        <v>32</v>
      </c>
      <c r="L12" s="658">
        <v>16</v>
      </c>
      <c r="M12" s="658"/>
      <c r="N12" s="578">
        <v>16</v>
      </c>
      <c r="O12" s="658">
        <v>22</v>
      </c>
      <c r="P12" s="658"/>
      <c r="Q12" s="658"/>
      <c r="R12" s="658"/>
      <c r="S12" s="658" t="s">
        <v>58</v>
      </c>
      <c r="T12" s="659"/>
      <c r="U12" s="1065"/>
      <c r="V12" s="296"/>
      <c r="W12" s="658"/>
      <c r="X12" s="658"/>
      <c r="Y12" s="578"/>
      <c r="Z12" s="658"/>
      <c r="AA12" s="658"/>
      <c r="AB12" s="658"/>
      <c r="AC12" s="658"/>
      <c r="AD12" s="563"/>
      <c r="AE12" s="12"/>
      <c r="AF12" s="14"/>
    </row>
    <row r="13" spans="1:33" s="15" customFormat="1" ht="18.75" customHeight="1" x14ac:dyDescent="0.25">
      <c r="A13" s="647" t="s">
        <v>288</v>
      </c>
      <c r="B13" s="1067" t="s">
        <v>495</v>
      </c>
      <c r="C13" s="568"/>
      <c r="D13" s="295"/>
      <c r="E13" s="295"/>
      <c r="F13" s="296">
        <f t="shared" si="0"/>
        <v>1.8</v>
      </c>
      <c r="G13" s="1063">
        <v>54</v>
      </c>
      <c r="H13" s="556">
        <f>I13/30</f>
        <v>1.8</v>
      </c>
      <c r="I13" s="651">
        <f t="shared" si="1"/>
        <v>54</v>
      </c>
      <c r="J13" s="1065">
        <f t="shared" si="2"/>
        <v>54</v>
      </c>
      <c r="K13" s="296">
        <f t="shared" si="3"/>
        <v>36</v>
      </c>
      <c r="L13" s="296">
        <v>22</v>
      </c>
      <c r="M13" s="562"/>
      <c r="N13" s="562">
        <v>14</v>
      </c>
      <c r="O13" s="562">
        <v>18</v>
      </c>
      <c r="P13" s="562"/>
      <c r="Q13" s="562"/>
      <c r="R13" s="562"/>
      <c r="S13" s="562"/>
      <c r="T13" s="563" t="s">
        <v>62</v>
      </c>
      <c r="U13" s="1065"/>
      <c r="V13" s="296"/>
      <c r="W13" s="562"/>
      <c r="X13" s="562"/>
      <c r="Y13" s="562"/>
      <c r="Z13" s="562"/>
      <c r="AA13" s="562"/>
      <c r="AB13" s="562"/>
      <c r="AC13" s="562"/>
      <c r="AD13" s="563"/>
      <c r="AE13" s="12"/>
      <c r="AF13" s="14"/>
    </row>
    <row r="14" spans="1:33" s="7" customFormat="1" ht="15.75" customHeight="1" x14ac:dyDescent="0.25">
      <c r="A14" s="647" t="s">
        <v>189</v>
      </c>
      <c r="B14" s="1062" t="s">
        <v>496</v>
      </c>
      <c r="C14" s="568"/>
      <c r="D14" s="295"/>
      <c r="E14" s="295"/>
      <c r="F14" s="296">
        <f t="shared" si="0"/>
        <v>1.8</v>
      </c>
      <c r="G14" s="1063">
        <v>54</v>
      </c>
      <c r="H14" s="556">
        <f>I14/30</f>
        <v>1.8</v>
      </c>
      <c r="I14" s="651">
        <f t="shared" si="1"/>
        <v>54</v>
      </c>
      <c r="J14" s="1065">
        <f t="shared" si="2"/>
        <v>54</v>
      </c>
      <c r="K14" s="296">
        <f t="shared" si="3"/>
        <v>36</v>
      </c>
      <c r="L14" s="296">
        <v>20</v>
      </c>
      <c r="M14" s="566"/>
      <c r="N14" s="566">
        <v>16</v>
      </c>
      <c r="O14" s="566">
        <v>18</v>
      </c>
      <c r="P14" s="566"/>
      <c r="Q14" s="566"/>
      <c r="R14" s="566"/>
      <c r="S14" s="566"/>
      <c r="T14" s="567" t="s">
        <v>62</v>
      </c>
      <c r="U14" s="1065"/>
      <c r="V14" s="296"/>
      <c r="W14" s="566"/>
      <c r="X14" s="566"/>
      <c r="Y14" s="566"/>
      <c r="Z14" s="566"/>
      <c r="AA14" s="566"/>
      <c r="AB14" s="566"/>
      <c r="AC14" s="660"/>
      <c r="AD14" s="563"/>
      <c r="AE14" s="30"/>
      <c r="AF14" s="31"/>
    </row>
    <row r="15" spans="1:33" s="38" customFormat="1" ht="33" customHeight="1" x14ac:dyDescent="0.2">
      <c r="A15" s="647" t="s">
        <v>251</v>
      </c>
      <c r="B15" s="1062" t="s">
        <v>497</v>
      </c>
      <c r="C15" s="568"/>
      <c r="D15" s="295"/>
      <c r="E15" s="295"/>
      <c r="F15" s="651">
        <f t="shared" si="0"/>
        <v>1.8</v>
      </c>
      <c r="G15" s="1068">
        <v>54</v>
      </c>
      <c r="H15" s="556">
        <f t="shared" ref="H15:H23" si="6">I15/30</f>
        <v>1.8</v>
      </c>
      <c r="I15" s="651">
        <f t="shared" si="1"/>
        <v>54</v>
      </c>
      <c r="J15" s="1065">
        <f t="shared" si="2"/>
        <v>54</v>
      </c>
      <c r="K15" s="296">
        <f t="shared" si="3"/>
        <v>36</v>
      </c>
      <c r="L15" s="572">
        <v>20</v>
      </c>
      <c r="M15" s="572"/>
      <c r="N15" s="572">
        <v>16</v>
      </c>
      <c r="O15" s="295">
        <v>18</v>
      </c>
      <c r="P15" s="572"/>
      <c r="Q15" s="572"/>
      <c r="R15" s="572" t="s">
        <v>498</v>
      </c>
      <c r="S15" s="572"/>
      <c r="T15" s="563" t="s">
        <v>62</v>
      </c>
      <c r="U15" s="1065"/>
      <c r="V15" s="296"/>
      <c r="W15" s="572"/>
      <c r="X15" s="572"/>
      <c r="Y15" s="295"/>
      <c r="Z15" s="295"/>
      <c r="AA15" s="295"/>
      <c r="AB15" s="295"/>
      <c r="AC15" s="295"/>
      <c r="AD15" s="574"/>
      <c r="AE15" s="34"/>
      <c r="AF15" s="37"/>
    </row>
    <row r="16" spans="1:33" s="7" customFormat="1" ht="32.25" customHeight="1" x14ac:dyDescent="0.25">
      <c r="A16" s="647" t="s">
        <v>499</v>
      </c>
      <c r="B16" s="1069" t="s">
        <v>500</v>
      </c>
      <c r="C16" s="593"/>
      <c r="D16" s="593"/>
      <c r="E16" s="593"/>
      <c r="F16" s="651">
        <f t="shared" si="0"/>
        <v>2.7</v>
      </c>
      <c r="G16" s="1068">
        <v>81</v>
      </c>
      <c r="H16" s="556">
        <f t="shared" si="6"/>
        <v>2.7</v>
      </c>
      <c r="I16" s="651">
        <f t="shared" si="1"/>
        <v>81</v>
      </c>
      <c r="J16" s="1065"/>
      <c r="K16" s="296"/>
      <c r="L16" s="572"/>
      <c r="M16" s="572"/>
      <c r="N16" s="572"/>
      <c r="O16" s="572"/>
      <c r="P16" s="578"/>
      <c r="Q16" s="578"/>
      <c r="R16" s="578"/>
      <c r="S16" s="578"/>
      <c r="T16" s="579"/>
      <c r="U16" s="1065">
        <f t="shared" si="4"/>
        <v>81</v>
      </c>
      <c r="V16" s="296">
        <f t="shared" si="5"/>
        <v>26</v>
      </c>
      <c r="W16" s="572">
        <v>20</v>
      </c>
      <c r="X16" s="572"/>
      <c r="Y16" s="295">
        <v>6</v>
      </c>
      <c r="Z16" s="295">
        <v>55</v>
      </c>
      <c r="AA16" s="296"/>
      <c r="AB16" s="296"/>
      <c r="AC16" s="295"/>
      <c r="AD16" s="563" t="s">
        <v>62</v>
      </c>
      <c r="AE16" s="30"/>
      <c r="AF16" s="39"/>
    </row>
    <row r="17" spans="1:33" s="7" customFormat="1" ht="32.25" customHeight="1" x14ac:dyDescent="0.25">
      <c r="A17" s="647" t="s">
        <v>501</v>
      </c>
      <c r="B17" s="1069" t="s">
        <v>502</v>
      </c>
      <c r="C17" s="558"/>
      <c r="D17" s="592"/>
      <c r="E17" s="558"/>
      <c r="F17" s="651">
        <f t="shared" si="0"/>
        <v>1.8</v>
      </c>
      <c r="G17" s="1070" t="s">
        <v>503</v>
      </c>
      <c r="H17" s="556">
        <f t="shared" si="6"/>
        <v>1.8</v>
      </c>
      <c r="I17" s="651">
        <f t="shared" si="1"/>
        <v>54</v>
      </c>
      <c r="J17" s="1065"/>
      <c r="K17" s="296"/>
      <c r="L17" s="295"/>
      <c r="M17" s="295"/>
      <c r="N17" s="295"/>
      <c r="O17" s="295"/>
      <c r="P17" s="296"/>
      <c r="Q17" s="296"/>
      <c r="R17" s="296"/>
      <c r="S17" s="664"/>
      <c r="T17" s="297"/>
      <c r="U17" s="1065">
        <f t="shared" si="4"/>
        <v>54</v>
      </c>
      <c r="V17" s="296">
        <f t="shared" si="5"/>
        <v>26</v>
      </c>
      <c r="W17" s="295">
        <v>20</v>
      </c>
      <c r="X17" s="295"/>
      <c r="Y17" s="295">
        <v>6</v>
      </c>
      <c r="Z17" s="295">
        <v>28</v>
      </c>
      <c r="AA17" s="296"/>
      <c r="AB17" s="296"/>
      <c r="AC17" s="296"/>
      <c r="AD17" s="297" t="s">
        <v>62</v>
      </c>
      <c r="AE17" s="30"/>
      <c r="AF17" s="39"/>
    </row>
    <row r="18" spans="1:33" s="215" customFormat="1" ht="32.25" customHeight="1" x14ac:dyDescent="0.25">
      <c r="A18" s="647" t="s">
        <v>504</v>
      </c>
      <c r="B18" s="1069" t="s">
        <v>505</v>
      </c>
      <c r="C18" s="665"/>
      <c r="D18" s="665"/>
      <c r="E18" s="665"/>
      <c r="F18" s="651">
        <f t="shared" si="0"/>
        <v>1.8</v>
      </c>
      <c r="G18" s="1071">
        <v>54</v>
      </c>
      <c r="H18" s="556">
        <f t="shared" si="6"/>
        <v>1.8</v>
      </c>
      <c r="I18" s="651">
        <f t="shared" si="1"/>
        <v>54</v>
      </c>
      <c r="J18" s="1065">
        <f t="shared" si="2"/>
        <v>54</v>
      </c>
      <c r="K18" s="296">
        <f t="shared" si="3"/>
        <v>24</v>
      </c>
      <c r="L18" s="572">
        <v>18</v>
      </c>
      <c r="M18" s="572"/>
      <c r="N18" s="572">
        <v>6</v>
      </c>
      <c r="O18" s="295">
        <v>30</v>
      </c>
      <c r="P18" s="578"/>
      <c r="Q18" s="578"/>
      <c r="R18" s="578"/>
      <c r="S18" s="607"/>
      <c r="T18" s="579" t="s">
        <v>62</v>
      </c>
      <c r="U18" s="1065"/>
      <c r="V18" s="296"/>
      <c r="W18" s="572"/>
      <c r="X18" s="572"/>
      <c r="Y18" s="572"/>
      <c r="Z18" s="572"/>
      <c r="AA18" s="578"/>
      <c r="AB18" s="578"/>
      <c r="AC18" s="664"/>
      <c r="AD18" s="579"/>
      <c r="AE18" s="669" t="s">
        <v>261</v>
      </c>
      <c r="AF18" s="670"/>
    </row>
    <row r="19" spans="1:33" s="7" customFormat="1" ht="32.25" customHeight="1" x14ac:dyDescent="0.25">
      <c r="A19" s="647" t="s">
        <v>506</v>
      </c>
      <c r="B19" s="1069" t="s">
        <v>495</v>
      </c>
      <c r="C19" s="593"/>
      <c r="D19" s="593"/>
      <c r="E19" s="593"/>
      <c r="F19" s="651">
        <f t="shared" si="0"/>
        <v>9</v>
      </c>
      <c r="G19" s="1068">
        <v>270</v>
      </c>
      <c r="H19" s="556">
        <f t="shared" si="6"/>
        <v>9</v>
      </c>
      <c r="I19" s="651">
        <f t="shared" si="1"/>
        <v>270</v>
      </c>
      <c r="J19" s="1065"/>
      <c r="K19" s="296"/>
      <c r="L19" s="295"/>
      <c r="M19" s="295"/>
      <c r="N19" s="295"/>
      <c r="O19" s="295"/>
      <c r="P19" s="296"/>
      <c r="Q19" s="296"/>
      <c r="R19" s="296"/>
      <c r="S19" s="296"/>
      <c r="T19" s="297"/>
      <c r="U19" s="1065">
        <f>V19+Z19</f>
        <v>270</v>
      </c>
      <c r="V19" s="296">
        <f>SUM(W19:Y19)</f>
        <v>112</v>
      </c>
      <c r="W19" s="295">
        <v>40</v>
      </c>
      <c r="X19" s="295"/>
      <c r="Y19" s="295">
        <v>72</v>
      </c>
      <c r="Z19" s="295">
        <v>158</v>
      </c>
      <c r="AA19" s="296" t="s">
        <v>261</v>
      </c>
      <c r="AB19" s="296"/>
      <c r="AC19" s="296" t="s">
        <v>58</v>
      </c>
      <c r="AD19" s="563"/>
      <c r="AE19" s="30"/>
      <c r="AF19" s="39"/>
    </row>
    <row r="20" spans="1:33" s="7" customFormat="1" ht="32.25" customHeight="1" x14ac:dyDescent="0.25">
      <c r="A20" s="647" t="s">
        <v>437</v>
      </c>
      <c r="B20" s="1069" t="s">
        <v>463</v>
      </c>
      <c r="C20" s="593"/>
      <c r="D20" s="593"/>
      <c r="E20" s="593"/>
      <c r="F20" s="651">
        <f t="shared" si="0"/>
        <v>1.8</v>
      </c>
      <c r="G20" s="1068">
        <v>54</v>
      </c>
      <c r="H20" s="556">
        <f t="shared" si="6"/>
        <v>1.8</v>
      </c>
      <c r="I20" s="651">
        <f t="shared" si="1"/>
        <v>54</v>
      </c>
      <c r="J20" s="1065">
        <f>K20+O20</f>
        <v>54</v>
      </c>
      <c r="K20" s="296">
        <f>SUM(L20:N20)</f>
        <v>24</v>
      </c>
      <c r="L20" s="566">
        <v>6</v>
      </c>
      <c r="M20" s="566"/>
      <c r="N20" s="566">
        <v>18</v>
      </c>
      <c r="O20" s="566">
        <v>30</v>
      </c>
      <c r="P20" s="562"/>
      <c r="Q20" s="562"/>
      <c r="R20" s="296"/>
      <c r="S20" s="562" t="s">
        <v>58</v>
      </c>
      <c r="T20" s="549"/>
      <c r="U20" s="1065"/>
      <c r="V20" s="296"/>
      <c r="W20" s="295"/>
      <c r="X20" s="295"/>
      <c r="Y20" s="295"/>
      <c r="Z20" s="295"/>
      <c r="AA20" s="296"/>
      <c r="AB20" s="296"/>
      <c r="AC20" s="296"/>
      <c r="AD20" s="563"/>
      <c r="AE20" s="30"/>
      <c r="AF20" s="39"/>
    </row>
    <row r="21" spans="1:33" s="7" customFormat="1" ht="32.25" customHeight="1" x14ac:dyDescent="0.25">
      <c r="A21" s="647" t="s">
        <v>507</v>
      </c>
      <c r="B21" s="1069" t="s">
        <v>508</v>
      </c>
      <c r="C21" s="593"/>
      <c r="D21" s="593"/>
      <c r="E21" s="593"/>
      <c r="F21" s="651">
        <f t="shared" si="0"/>
        <v>6.3</v>
      </c>
      <c r="G21" s="1068">
        <v>189</v>
      </c>
      <c r="H21" s="556">
        <f t="shared" si="6"/>
        <v>6.3</v>
      </c>
      <c r="I21" s="651">
        <f t="shared" si="1"/>
        <v>189</v>
      </c>
      <c r="J21" s="1065">
        <f t="shared" si="2"/>
        <v>189</v>
      </c>
      <c r="K21" s="296">
        <f t="shared" si="3"/>
        <v>84</v>
      </c>
      <c r="L21" s="566">
        <v>48</v>
      </c>
      <c r="M21" s="566"/>
      <c r="N21" s="566">
        <v>36</v>
      </c>
      <c r="O21" s="566">
        <v>105</v>
      </c>
      <c r="P21" s="562"/>
      <c r="Q21" s="562"/>
      <c r="R21" s="562"/>
      <c r="S21" s="562"/>
      <c r="T21" s="549" t="s">
        <v>62</v>
      </c>
      <c r="U21" s="1065"/>
      <c r="V21" s="296"/>
      <c r="W21" s="295"/>
      <c r="X21" s="295"/>
      <c r="Y21" s="295"/>
      <c r="Z21" s="295"/>
      <c r="AA21" s="296"/>
      <c r="AB21" s="296"/>
      <c r="AC21" s="296"/>
      <c r="AD21" s="563"/>
      <c r="AE21" s="30"/>
      <c r="AF21" s="39"/>
    </row>
    <row r="22" spans="1:33" s="7" customFormat="1" ht="32.25" customHeight="1" x14ac:dyDescent="0.25">
      <c r="A22" s="647" t="s">
        <v>509</v>
      </c>
      <c r="B22" s="1069" t="s">
        <v>510</v>
      </c>
      <c r="C22" s="593"/>
      <c r="D22" s="593"/>
      <c r="E22" s="593"/>
      <c r="F22" s="651">
        <f t="shared" si="0"/>
        <v>4.5</v>
      </c>
      <c r="G22" s="1068">
        <v>135</v>
      </c>
      <c r="H22" s="556">
        <f t="shared" si="6"/>
        <v>4.5</v>
      </c>
      <c r="I22" s="651">
        <f t="shared" si="1"/>
        <v>135</v>
      </c>
      <c r="J22" s="1065">
        <f t="shared" si="2"/>
        <v>135</v>
      </c>
      <c r="K22" s="296">
        <f t="shared" si="3"/>
        <v>56</v>
      </c>
      <c r="L22" s="566">
        <v>38</v>
      </c>
      <c r="M22" s="566"/>
      <c r="N22" s="566">
        <v>18</v>
      </c>
      <c r="O22" s="566">
        <v>79</v>
      </c>
      <c r="P22" s="562"/>
      <c r="Q22" s="562"/>
      <c r="R22" s="562"/>
      <c r="S22" s="562"/>
      <c r="T22" s="549" t="s">
        <v>62</v>
      </c>
      <c r="U22" s="1065"/>
      <c r="V22" s="296"/>
      <c r="W22" s="295"/>
      <c r="X22" s="295"/>
      <c r="Y22" s="295"/>
      <c r="Z22" s="295"/>
      <c r="AA22" s="296"/>
      <c r="AB22" s="296"/>
      <c r="AC22" s="296"/>
      <c r="AD22" s="563"/>
      <c r="AE22" s="30"/>
      <c r="AF22" s="39"/>
    </row>
    <row r="23" spans="1:33" s="7" customFormat="1" ht="32.25" customHeight="1" x14ac:dyDescent="0.25">
      <c r="A23" s="478" t="s">
        <v>223</v>
      </c>
      <c r="B23" s="648" t="s">
        <v>511</v>
      </c>
      <c r="C23" s="671"/>
      <c r="D23" s="671"/>
      <c r="E23" s="671"/>
      <c r="F23" s="674">
        <f t="shared" si="0"/>
        <v>16.2</v>
      </c>
      <c r="G23" s="1072">
        <v>486</v>
      </c>
      <c r="H23" s="1073">
        <f t="shared" si="6"/>
        <v>16.2</v>
      </c>
      <c r="I23" s="674">
        <f t="shared" si="1"/>
        <v>486</v>
      </c>
      <c r="J23" s="1074">
        <f t="shared" si="2"/>
        <v>243</v>
      </c>
      <c r="K23" s="683">
        <f t="shared" si="3"/>
        <v>108</v>
      </c>
      <c r="L23" s="678"/>
      <c r="M23" s="678"/>
      <c r="N23" s="678">
        <v>108</v>
      </c>
      <c r="O23" s="678">
        <v>135</v>
      </c>
      <c r="P23" s="679"/>
      <c r="Q23" s="679"/>
      <c r="R23" s="679"/>
      <c r="S23" s="679"/>
      <c r="T23" s="680" t="s">
        <v>62</v>
      </c>
      <c r="U23" s="1074">
        <f t="shared" si="4"/>
        <v>243</v>
      </c>
      <c r="V23" s="683">
        <f t="shared" si="5"/>
        <v>108</v>
      </c>
      <c r="W23" s="682"/>
      <c r="X23" s="682"/>
      <c r="Y23" s="682">
        <v>108</v>
      </c>
      <c r="Z23" s="682">
        <v>135</v>
      </c>
      <c r="AA23" s="683"/>
      <c r="AB23" s="683"/>
      <c r="AC23" s="683"/>
      <c r="AD23" s="684" t="s">
        <v>62</v>
      </c>
      <c r="AE23" s="1075"/>
      <c r="AF23" s="39"/>
    </row>
    <row r="24" spans="1:33" s="7" customFormat="1" ht="32.25" customHeight="1" x14ac:dyDescent="0.25">
      <c r="A24" s="1076" t="s">
        <v>185</v>
      </c>
      <c r="B24" s="1077" t="s">
        <v>466</v>
      </c>
      <c r="C24" s="1078"/>
      <c r="D24" s="1078"/>
      <c r="E24" s="1078"/>
      <c r="F24" s="674">
        <f t="shared" si="0"/>
        <v>5.4</v>
      </c>
      <c r="G24" s="1079">
        <v>162</v>
      </c>
      <c r="H24" s="1080">
        <f>I24/30</f>
        <v>5.4</v>
      </c>
      <c r="I24" s="1081">
        <f>J24+U24</f>
        <v>162</v>
      </c>
      <c r="J24" s="1074"/>
      <c r="K24" s="679"/>
      <c r="L24" s="679"/>
      <c r="M24" s="1078"/>
      <c r="N24" s="679"/>
      <c r="O24" s="679"/>
      <c r="P24" s="1078"/>
      <c r="Q24" s="1078"/>
      <c r="R24" s="1078"/>
      <c r="S24" s="1082"/>
      <c r="T24" s="1083"/>
      <c r="U24" s="1074">
        <f>V24+Z24</f>
        <v>162</v>
      </c>
      <c r="V24" s="679">
        <f>SUM(W24:Y24)</f>
        <v>108</v>
      </c>
      <c r="W24" s="691"/>
      <c r="X24" s="1084"/>
      <c r="Y24" s="679">
        <v>108</v>
      </c>
      <c r="Z24" s="679">
        <v>54</v>
      </c>
      <c r="AA24" s="679"/>
      <c r="AB24" s="679"/>
      <c r="AC24" s="1085"/>
      <c r="AD24" s="1083" t="s">
        <v>62</v>
      </c>
      <c r="AE24" s="1075"/>
      <c r="AF24" s="39"/>
    </row>
    <row r="25" spans="1:33" s="46" customFormat="1" ht="20.25" customHeight="1" x14ac:dyDescent="0.25">
      <c r="A25" s="1086"/>
      <c r="B25" s="1087" t="s">
        <v>487</v>
      </c>
      <c r="C25" s="1088"/>
      <c r="D25" s="1089"/>
      <c r="E25" s="1089"/>
      <c r="F25" s="1089"/>
      <c r="G25" s="1086"/>
      <c r="H25" s="1088"/>
      <c r="I25" s="1086"/>
      <c r="J25" s="1088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74">
        <f>V25+Z25</f>
        <v>324</v>
      </c>
      <c r="V25" s="679">
        <f>SUM(W25:Y25)</f>
        <v>240</v>
      </c>
      <c r="W25" s="1089"/>
      <c r="X25" s="1089"/>
      <c r="Y25" s="938">
        <v>240</v>
      </c>
      <c r="Z25" s="938">
        <v>84</v>
      </c>
      <c r="AA25" s="1089"/>
      <c r="AB25" s="1089"/>
      <c r="AC25" s="1089"/>
      <c r="AD25" s="1089"/>
      <c r="AE25" s="12"/>
      <c r="AF25" s="14"/>
    </row>
    <row r="26" spans="1:33" s="15" customFormat="1" ht="18" customHeight="1" thickBot="1" x14ac:dyDescent="0.3">
      <c r="A26" s="695"/>
      <c r="B26" s="873"/>
      <c r="C26" s="1090"/>
      <c r="D26" s="697"/>
      <c r="E26" s="697"/>
      <c r="F26" s="1091"/>
      <c r="G26" s="1092"/>
      <c r="H26" s="1093"/>
      <c r="I26" s="702"/>
      <c r="J26" s="1093"/>
      <c r="K26" s="1094"/>
      <c r="L26" s="1095"/>
      <c r="M26" s="1094"/>
      <c r="N26" s="1095"/>
      <c r="O26" s="1094"/>
      <c r="P26" s="1095"/>
      <c r="Q26" s="1094"/>
      <c r="R26" s="1095"/>
      <c r="S26" s="1094"/>
      <c r="T26" s="1096"/>
      <c r="U26" s="1097"/>
      <c r="V26" s="1094"/>
      <c r="W26" s="1095"/>
      <c r="X26" s="1094"/>
      <c r="Y26" s="1095"/>
      <c r="Z26" s="1094"/>
      <c r="AA26" s="1095"/>
      <c r="AB26" s="1094"/>
      <c r="AC26" s="1095"/>
      <c r="AD26" s="1098"/>
      <c r="AE26" s="255"/>
      <c r="AF26" s="20"/>
    </row>
    <row r="27" spans="1:33" s="97" customFormat="1" ht="18.75" customHeight="1" thickTop="1" x14ac:dyDescent="0.25">
      <c r="A27" s="703"/>
      <c r="B27" s="1099" t="s">
        <v>95</v>
      </c>
      <c r="C27" s="704"/>
      <c r="D27" s="705"/>
      <c r="E27" s="705"/>
      <c r="F27" s="710">
        <f t="shared" ref="F27:K27" si="7">SUM(F10:F26)</f>
        <v>65.7</v>
      </c>
      <c r="G27" s="1100">
        <f t="shared" si="7"/>
        <v>1917</v>
      </c>
      <c r="H27" s="708">
        <f t="shared" si="7"/>
        <v>61.43333333333333</v>
      </c>
      <c r="I27" s="1100">
        <f t="shared" si="7"/>
        <v>1843</v>
      </c>
      <c r="J27" s="708">
        <f t="shared" si="7"/>
        <v>991</v>
      </c>
      <c r="K27" s="710">
        <f t="shared" si="7"/>
        <v>492</v>
      </c>
      <c r="L27" s="710">
        <f>SUM(L10:L26)</f>
        <v>208</v>
      </c>
      <c r="M27" s="710">
        <f t="shared" ref="M27:O27" si="8">SUM(M10:M26)</f>
        <v>0</v>
      </c>
      <c r="N27" s="710">
        <f t="shared" si="8"/>
        <v>284</v>
      </c>
      <c r="O27" s="710">
        <f t="shared" si="8"/>
        <v>499</v>
      </c>
      <c r="Q27" s="710">
        <f>COUNTA(Q10:Q24)</f>
        <v>0</v>
      </c>
      <c r="R27" s="711"/>
      <c r="S27" s="711"/>
      <c r="T27" s="712"/>
      <c r="U27" s="710">
        <f t="shared" ref="U27:V27" si="9">SUM(U10:U26)</f>
        <v>1176</v>
      </c>
      <c r="V27" s="710">
        <f t="shared" si="9"/>
        <v>642</v>
      </c>
      <c r="W27" s="710">
        <f>SUM(W10:W26)</f>
        <v>80</v>
      </c>
      <c r="X27" s="710">
        <f t="shared" ref="X27:Z27" si="10">SUM(X10:X26)</f>
        <v>0</v>
      </c>
      <c r="Y27" s="710">
        <f t="shared" si="10"/>
        <v>562</v>
      </c>
      <c r="Z27" s="710">
        <f t="shared" si="10"/>
        <v>534</v>
      </c>
      <c r="AA27" s="711"/>
      <c r="AB27" s="711"/>
      <c r="AC27" s="711"/>
      <c r="AD27" s="712"/>
      <c r="AE27" s="268"/>
      <c r="AF27" s="264"/>
      <c r="AG27" s="7"/>
    </row>
    <row r="28" spans="1:33" s="97" customFormat="1" ht="18.75" customHeight="1" x14ac:dyDescent="0.25">
      <c r="A28" s="713"/>
      <c r="B28" s="1101" t="s">
        <v>96</v>
      </c>
      <c r="C28" s="388"/>
      <c r="D28" s="270"/>
      <c r="E28" s="270"/>
      <c r="F28" s="271"/>
      <c r="G28" s="275"/>
      <c r="H28" s="273"/>
      <c r="I28" s="275"/>
      <c r="J28" s="716"/>
      <c r="K28" s="274">
        <f>(K27-K23-K24)/13</f>
        <v>29.53846153846154</v>
      </c>
      <c r="L28" s="271"/>
      <c r="M28" s="271"/>
      <c r="N28" s="271"/>
      <c r="O28" s="271"/>
      <c r="P28" s="271"/>
      <c r="Q28" s="271"/>
      <c r="R28" s="271"/>
      <c r="S28" s="271"/>
      <c r="T28" s="275"/>
      <c r="U28" s="716"/>
      <c r="V28" s="271">
        <f>(V27-V23-V24-V25)/7</f>
        <v>26.571428571428573</v>
      </c>
      <c r="W28" s="271"/>
      <c r="X28" s="271"/>
      <c r="Y28" s="271"/>
      <c r="Z28" s="271"/>
      <c r="AA28" s="271"/>
      <c r="AB28" s="271"/>
      <c r="AC28" s="271"/>
      <c r="AD28" s="275"/>
      <c r="AE28" s="287"/>
      <c r="AF28" s="717"/>
    </row>
    <row r="29" spans="1:33" s="97" customFormat="1" ht="18.75" customHeight="1" x14ac:dyDescent="0.25">
      <c r="A29" s="713"/>
      <c r="B29" s="1101" t="s">
        <v>97</v>
      </c>
      <c r="C29" s="388"/>
      <c r="D29" s="270"/>
      <c r="E29" s="270"/>
      <c r="F29" s="271"/>
      <c r="G29" s="275"/>
      <c r="H29" s="273"/>
      <c r="I29" s="275"/>
      <c r="J29" s="716"/>
      <c r="K29" s="271"/>
      <c r="L29" s="271"/>
      <c r="M29" s="271"/>
      <c r="N29" s="271"/>
      <c r="O29" s="271"/>
      <c r="P29" s="271"/>
      <c r="Q29" s="271"/>
      <c r="R29" s="271"/>
      <c r="S29" s="382">
        <f>COUNTA(S10:S24)</f>
        <v>2</v>
      </c>
      <c r="T29" s="275"/>
      <c r="U29" s="716"/>
      <c r="V29" s="271"/>
      <c r="W29" s="271"/>
      <c r="X29" s="271"/>
      <c r="Y29" s="271"/>
      <c r="Z29" s="271"/>
      <c r="AA29" s="271"/>
      <c r="AB29" s="271"/>
      <c r="AC29" s="382">
        <f>COUNTA(AC10:AC24)</f>
        <v>2</v>
      </c>
      <c r="AD29" s="275"/>
      <c r="AE29" s="287"/>
      <c r="AF29" s="280"/>
    </row>
    <row r="30" spans="1:33" s="97" customFormat="1" ht="18.75" customHeight="1" thickBot="1" x14ac:dyDescent="0.3">
      <c r="A30" s="1102"/>
      <c r="B30" s="1103" t="s">
        <v>99</v>
      </c>
      <c r="C30" s="388"/>
      <c r="D30" s="270"/>
      <c r="E30" s="270"/>
      <c r="F30" s="271"/>
      <c r="G30" s="275"/>
      <c r="H30" s="273"/>
      <c r="I30" s="275"/>
      <c r="J30" s="716"/>
      <c r="K30" s="271"/>
      <c r="L30" s="271"/>
      <c r="M30" s="271"/>
      <c r="N30" s="271"/>
      <c r="O30" s="271"/>
      <c r="P30" s="718"/>
      <c r="Q30" s="271"/>
      <c r="R30" s="271"/>
      <c r="S30" s="271"/>
      <c r="T30" s="377">
        <f>COUNTA(T10:T24)</f>
        <v>9</v>
      </c>
      <c r="U30" s="716"/>
      <c r="V30" s="271"/>
      <c r="W30" s="271"/>
      <c r="X30" s="271"/>
      <c r="Y30" s="271"/>
      <c r="Z30" s="271"/>
      <c r="AA30" s="718"/>
      <c r="AB30" s="718"/>
      <c r="AC30" s="271"/>
      <c r="AD30" s="377">
        <f>COUNTA(AD10:AD24)</f>
        <v>4</v>
      </c>
      <c r="AE30" s="287"/>
      <c r="AF30" s="280"/>
    </row>
    <row r="31" spans="1:33" s="97" customFormat="1" ht="32.25" customHeight="1" thickBot="1" x14ac:dyDescent="0.3">
      <c r="A31" s="403"/>
      <c r="B31" s="1104" t="s">
        <v>102</v>
      </c>
      <c r="C31" s="393"/>
      <c r="D31" s="394"/>
      <c r="E31" s="394"/>
      <c r="F31" s="399"/>
      <c r="G31" s="395"/>
      <c r="H31" s="396"/>
      <c r="I31" s="395"/>
      <c r="J31" s="721"/>
      <c r="K31" s="399"/>
      <c r="L31" s="399"/>
      <c r="M31" s="399"/>
      <c r="N31" s="399"/>
      <c r="O31" s="399"/>
      <c r="P31" s="399">
        <f>COUNTA(P10:P24)</f>
        <v>0</v>
      </c>
      <c r="Q31" s="399"/>
      <c r="R31" s="730">
        <f>COUNTA(R10:R24)</f>
        <v>1</v>
      </c>
      <c r="S31" s="399"/>
      <c r="T31" s="395"/>
      <c r="U31" s="721"/>
      <c r="V31" s="399"/>
      <c r="W31" s="399"/>
      <c r="X31" s="399"/>
      <c r="Y31" s="399"/>
      <c r="Z31" s="399"/>
      <c r="AA31" s="399">
        <f>COUNTA(AA10:AA24)</f>
        <v>1</v>
      </c>
      <c r="AB31" s="399">
        <f>COUNTA(AB10:AB24)</f>
        <v>0</v>
      </c>
      <c r="AC31" s="399"/>
      <c r="AD31" s="395"/>
      <c r="AE31" s="287"/>
      <c r="AF31" s="280"/>
    </row>
    <row r="32" spans="1:33" s="97" customFormat="1" ht="16.5" customHeight="1" thickBot="1" x14ac:dyDescent="0.3">
      <c r="A32" s="722"/>
      <c r="B32" s="1105" t="s">
        <v>103</v>
      </c>
      <c r="C32" s="1106"/>
      <c r="D32" s="724"/>
      <c r="E32" s="724"/>
      <c r="F32" s="730">
        <f t="shared" ref="F32:Z32" si="11">F27</f>
        <v>65.7</v>
      </c>
      <c r="G32" s="731">
        <f t="shared" si="11"/>
        <v>1917</v>
      </c>
      <c r="H32" s="727">
        <f t="shared" si="11"/>
        <v>61.43333333333333</v>
      </c>
      <c r="I32" s="731">
        <f t="shared" si="11"/>
        <v>1843</v>
      </c>
      <c r="J32" s="729">
        <f t="shared" si="11"/>
        <v>991</v>
      </c>
      <c r="K32" s="730">
        <f t="shared" si="11"/>
        <v>492</v>
      </c>
      <c r="L32" s="730">
        <f t="shared" si="11"/>
        <v>208</v>
      </c>
      <c r="M32" s="730">
        <f>M27</f>
        <v>0</v>
      </c>
      <c r="N32" s="730">
        <f t="shared" si="11"/>
        <v>284</v>
      </c>
      <c r="O32" s="730">
        <f t="shared" si="11"/>
        <v>499</v>
      </c>
      <c r="P32" s="730">
        <f>P31</f>
        <v>0</v>
      </c>
      <c r="Q32" s="730">
        <f t="shared" si="11"/>
        <v>0</v>
      </c>
      <c r="R32" s="730">
        <f>R31</f>
        <v>1</v>
      </c>
      <c r="S32" s="730">
        <f>S29</f>
        <v>2</v>
      </c>
      <c r="T32" s="731">
        <f>T30</f>
        <v>9</v>
      </c>
      <c r="U32" s="729">
        <f t="shared" si="11"/>
        <v>1176</v>
      </c>
      <c r="V32" s="730">
        <f t="shared" si="11"/>
        <v>642</v>
      </c>
      <c r="W32" s="730">
        <f t="shared" si="11"/>
        <v>80</v>
      </c>
      <c r="X32" s="730">
        <f t="shared" si="11"/>
        <v>0</v>
      </c>
      <c r="Y32" s="730">
        <f t="shared" si="11"/>
        <v>562</v>
      </c>
      <c r="Z32" s="730">
        <f t="shared" si="11"/>
        <v>534</v>
      </c>
      <c r="AA32" s="730">
        <f>AA31</f>
        <v>1</v>
      </c>
      <c r="AB32" s="730">
        <f>AB31</f>
        <v>0</v>
      </c>
      <c r="AC32" s="730">
        <f>AC29</f>
        <v>2</v>
      </c>
      <c r="AD32" s="731">
        <f>AD30</f>
        <v>4</v>
      </c>
      <c r="AE32" s="287"/>
      <c r="AF32" s="280"/>
    </row>
    <row r="33" spans="1:55" s="97" customFormat="1" ht="11.25" customHeight="1" x14ac:dyDescent="0.25">
      <c r="G33" s="533"/>
      <c r="I33" s="5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55" s="97" customFormat="1" ht="21.75" customHeight="1" x14ac:dyDescent="0.3">
      <c r="A34" s="411"/>
      <c r="B34" s="531" t="s">
        <v>130</v>
      </c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 t="s">
        <v>131</v>
      </c>
      <c r="P34" s="531"/>
      <c r="Q34" s="531"/>
      <c r="R34" s="531"/>
      <c r="S34" s="531"/>
      <c r="T34" s="531"/>
      <c r="U34" s="531"/>
      <c r="V34" s="732"/>
      <c r="W34" s="732"/>
      <c r="X34" s="733"/>
      <c r="Y34" s="734"/>
      <c r="Z34" s="734"/>
      <c r="AA34" s="734"/>
      <c r="AB34" s="734"/>
      <c r="AC34" s="735"/>
      <c r="AD34" s="735"/>
      <c r="AE34" s="733"/>
      <c r="AF34" s="736"/>
      <c r="AG34" s="737"/>
      <c r="AH34" s="737"/>
      <c r="AI34" s="737"/>
      <c r="AJ34" s="737"/>
      <c r="AK34" s="737"/>
      <c r="AL34" s="737"/>
      <c r="AM34" s="737"/>
      <c r="AN34" s="737"/>
      <c r="AO34" s="737"/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</row>
    <row r="35" spans="1:55" s="4" customFormat="1" ht="15.75" customHeight="1" x14ac:dyDescent="0.25">
      <c r="B35" s="1706"/>
      <c r="C35" s="1706"/>
      <c r="D35" s="1706"/>
      <c r="E35" s="1706"/>
      <c r="F35" s="1706"/>
      <c r="G35" s="1706"/>
      <c r="H35" s="1706"/>
      <c r="I35" s="1706"/>
      <c r="J35" s="1706"/>
      <c r="K35" s="1706"/>
      <c r="L35" s="1706"/>
      <c r="M35" s="1706"/>
      <c r="N35" s="1706"/>
      <c r="V35" s="4" t="s">
        <v>132</v>
      </c>
      <c r="W35" s="187"/>
      <c r="X35" s="188" t="s">
        <v>133</v>
      </c>
      <c r="Y35" s="186"/>
      <c r="Z35" s="186"/>
      <c r="AA35" s="186"/>
      <c r="AB35" s="189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55" s="4" customFormat="1" ht="21.75" customHeight="1" x14ac:dyDescent="0.3">
      <c r="B36" s="191"/>
      <c r="C36" s="191"/>
      <c r="D36" s="191"/>
      <c r="E36" s="191"/>
      <c r="F36" s="191"/>
      <c r="G36" s="191"/>
      <c r="H36" s="191"/>
      <c r="I36" s="191"/>
      <c r="J36" s="191"/>
      <c r="K36" s="1107"/>
      <c r="L36" s="191"/>
      <c r="M36" s="191"/>
      <c r="N36" s="191"/>
      <c r="O36" s="180"/>
      <c r="P36" s="180"/>
      <c r="Q36" s="180"/>
      <c r="R36" s="180"/>
      <c r="S36" s="180"/>
      <c r="T36" s="180"/>
      <c r="U36" s="180"/>
      <c r="V36" s="180"/>
      <c r="W36" s="180"/>
      <c r="X36" s="182"/>
      <c r="Y36" s="182"/>
      <c r="Z36" s="182"/>
      <c r="AA36" s="182"/>
      <c r="AB36" s="192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</row>
    <row r="37" spans="1:55" s="4" customFormat="1" ht="23.25" customHeight="1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0" t="s">
        <v>134</v>
      </c>
      <c r="P37" s="180"/>
      <c r="Q37" s="180"/>
      <c r="R37" s="180"/>
      <c r="S37" s="180"/>
      <c r="T37" s="180"/>
      <c r="U37" s="180"/>
      <c r="V37" s="181"/>
      <c r="W37" s="181"/>
      <c r="X37" s="182"/>
      <c r="Y37" s="183"/>
      <c r="Z37" s="183"/>
      <c r="AA37" s="183"/>
      <c r="AB37" s="18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4" customFormat="1" ht="18.75" customHeight="1" x14ac:dyDescent="0.2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V38" s="4" t="s">
        <v>132</v>
      </c>
      <c r="W38" s="187"/>
      <c r="X38" s="188" t="s">
        <v>133</v>
      </c>
      <c r="Y38" s="186"/>
      <c r="Z38" s="186"/>
      <c r="AA38" s="186"/>
      <c r="AB38" s="189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4" customFormat="1" ht="18" customHeight="1" x14ac:dyDescent="0.25">
      <c r="A39" s="4" t="s">
        <v>300</v>
      </c>
      <c r="B39" s="4" t="s">
        <v>301</v>
      </c>
      <c r="G39" s="145"/>
      <c r="I39" s="145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4" customFormat="1" ht="16.5" customHeight="1" x14ac:dyDescent="0.3">
      <c r="A40" s="4" t="s">
        <v>302</v>
      </c>
      <c r="B40" s="4" t="s">
        <v>512</v>
      </c>
      <c r="G40" s="145"/>
      <c r="I40" s="145"/>
      <c r="K40" s="4">
        <v>32</v>
      </c>
      <c r="V40" s="4">
        <v>30</v>
      </c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</row>
    <row r="41" spans="1:55" s="4" customFormat="1" ht="27" customHeight="1" x14ac:dyDescent="0.25">
      <c r="A41" s="4">
        <v>7</v>
      </c>
      <c r="G41" s="145"/>
      <c r="I41" s="14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</row>
    <row r="42" spans="1:55" s="4" customFormat="1" ht="25.5" customHeight="1" x14ac:dyDescent="0.25">
      <c r="A42" s="4">
        <v>8</v>
      </c>
      <c r="G42" s="145"/>
      <c r="I42" s="145"/>
    </row>
    <row r="43" spans="1:55" s="4" customFormat="1" ht="13.5" customHeight="1" x14ac:dyDescent="0.25">
      <c r="G43" s="145"/>
      <c r="I43" s="145"/>
    </row>
    <row r="44" spans="1:55" s="4" customFormat="1" ht="28.5" customHeight="1" x14ac:dyDescent="0.25">
      <c r="G44" s="145"/>
      <c r="I44" s="145"/>
    </row>
    <row r="45" spans="1:55" s="4" customFormat="1" ht="13.5" customHeight="1" x14ac:dyDescent="0.25">
      <c r="G45" s="145"/>
      <c r="I45" s="145"/>
    </row>
    <row r="46" spans="1:55" s="4" customFormat="1" ht="13.5" customHeight="1" x14ac:dyDescent="0.25">
      <c r="G46" s="145"/>
      <c r="I46" s="145"/>
    </row>
    <row r="47" spans="1:55" s="4" customFormat="1" ht="13.5" customHeight="1" x14ac:dyDescent="0.25">
      <c r="G47" s="145"/>
      <c r="I47" s="145"/>
    </row>
    <row r="48" spans="1:55" s="4" customFormat="1" ht="13.5" customHeight="1" x14ac:dyDescent="0.25">
      <c r="G48" s="145"/>
      <c r="I48" s="145"/>
    </row>
    <row r="49" spans="7:9" s="4" customFormat="1" ht="13.5" customHeight="1" x14ac:dyDescent="0.25">
      <c r="G49" s="145"/>
      <c r="I49" s="145"/>
    </row>
    <row r="50" spans="7:9" s="4" customFormat="1" ht="13.5" customHeight="1" x14ac:dyDescent="0.25">
      <c r="G50" s="145"/>
      <c r="I50" s="145"/>
    </row>
    <row r="51" spans="7:9" s="4" customFormat="1" ht="13.5" customHeight="1" x14ac:dyDescent="0.25">
      <c r="G51" s="145"/>
      <c r="I51" s="145"/>
    </row>
    <row r="52" spans="7:9" s="4" customFormat="1" ht="13.5" customHeight="1" x14ac:dyDescent="0.25">
      <c r="G52" s="145"/>
      <c r="I52" s="145"/>
    </row>
    <row r="53" spans="7:9" s="4" customFormat="1" ht="13.5" customHeight="1" x14ac:dyDescent="0.25">
      <c r="G53" s="145"/>
      <c r="I53" s="145"/>
    </row>
    <row r="54" spans="7:9" s="4" customFormat="1" ht="13.5" customHeight="1" x14ac:dyDescent="0.25">
      <c r="G54" s="145"/>
      <c r="I54" s="145"/>
    </row>
    <row r="55" spans="7:9" s="4" customFormat="1" ht="13.5" customHeight="1" x14ac:dyDescent="0.25">
      <c r="G55" s="145"/>
      <c r="I55" s="145"/>
    </row>
    <row r="56" spans="7:9" s="4" customFormat="1" ht="13.5" customHeight="1" x14ac:dyDescent="0.25">
      <c r="G56" s="145"/>
      <c r="I56" s="145"/>
    </row>
    <row r="57" spans="7:9" s="4" customFormat="1" x14ac:dyDescent="0.25">
      <c r="G57" s="145"/>
      <c r="I57" s="145"/>
    </row>
    <row r="58" spans="7:9" s="4" customFormat="1" x14ac:dyDescent="0.25">
      <c r="G58" s="145"/>
      <c r="I58" s="145"/>
    </row>
    <row r="59" spans="7:9" s="4" customFormat="1" x14ac:dyDescent="0.25">
      <c r="G59" s="145"/>
      <c r="I59" s="145"/>
    </row>
    <row r="60" spans="7:9" s="4" customFormat="1" x14ac:dyDescent="0.25">
      <c r="G60" s="145"/>
      <c r="I60" s="145"/>
    </row>
    <row r="61" spans="7:9" s="4" customFormat="1" x14ac:dyDescent="0.25">
      <c r="G61" s="145"/>
      <c r="I61" s="145"/>
    </row>
    <row r="62" spans="7:9" s="4" customFormat="1" x14ac:dyDescent="0.25">
      <c r="G62" s="145"/>
      <c r="I62" s="145"/>
    </row>
    <row r="63" spans="7:9" s="4" customFormat="1" x14ac:dyDescent="0.25">
      <c r="G63" s="145"/>
      <c r="I63" s="145"/>
    </row>
    <row r="64" spans="7:9" s="4" customFormat="1" x14ac:dyDescent="0.25">
      <c r="G64" s="145"/>
      <c r="I64" s="145"/>
    </row>
    <row r="65" spans="7:9" s="4" customFormat="1" x14ac:dyDescent="0.25">
      <c r="G65" s="145"/>
      <c r="I65" s="145"/>
    </row>
    <row r="66" spans="7:9" s="4" customFormat="1" ht="81" customHeight="1" x14ac:dyDescent="0.25">
      <c r="G66" s="145"/>
      <c r="I66" s="145"/>
    </row>
    <row r="67" spans="7:9" s="4" customFormat="1" x14ac:dyDescent="0.25">
      <c r="G67" s="145"/>
      <c r="I67" s="145"/>
    </row>
    <row r="68" spans="7:9" s="4" customFormat="1" x14ac:dyDescent="0.25">
      <c r="G68" s="145"/>
      <c r="I68" s="145"/>
    </row>
    <row r="69" spans="7:9" s="4" customFormat="1" x14ac:dyDescent="0.25">
      <c r="G69" s="145"/>
      <c r="I69" s="145"/>
    </row>
    <row r="70" spans="7:9" s="4" customFormat="1" x14ac:dyDescent="0.25">
      <c r="G70" s="145"/>
      <c r="I70" s="145"/>
    </row>
    <row r="71" spans="7:9" s="4" customFormat="1" x14ac:dyDescent="0.25">
      <c r="G71" s="145"/>
      <c r="I71" s="145"/>
    </row>
    <row r="72" spans="7:9" s="4" customFormat="1" ht="36.75" customHeight="1" x14ac:dyDescent="0.25">
      <c r="G72" s="145"/>
      <c r="I72" s="145"/>
    </row>
    <row r="73" spans="7:9" s="4" customFormat="1" x14ac:dyDescent="0.25">
      <c r="G73" s="145"/>
      <c r="I73" s="145"/>
    </row>
    <row r="74" spans="7:9" s="4" customFormat="1" ht="14.25" customHeight="1" x14ac:dyDescent="0.25">
      <c r="G74" s="145"/>
      <c r="I74" s="145"/>
    </row>
    <row r="75" spans="7:9" s="4" customFormat="1" x14ac:dyDescent="0.25">
      <c r="G75" s="145"/>
      <c r="I75" s="145"/>
    </row>
    <row r="76" spans="7:9" s="4" customFormat="1" x14ac:dyDescent="0.25">
      <c r="G76" s="145"/>
      <c r="I76" s="145"/>
    </row>
    <row r="77" spans="7:9" s="4" customFormat="1" x14ac:dyDescent="0.25">
      <c r="G77" s="145"/>
      <c r="I77" s="145"/>
    </row>
    <row r="78" spans="7:9" s="4" customFormat="1" x14ac:dyDescent="0.25">
      <c r="G78" s="145"/>
      <c r="I78" s="145"/>
    </row>
    <row r="79" spans="7:9" s="4" customFormat="1" x14ac:dyDescent="0.25">
      <c r="G79" s="145"/>
      <c r="I79" s="145"/>
    </row>
    <row r="80" spans="7:9" s="4" customFormat="1" x14ac:dyDescent="0.25">
      <c r="G80" s="145"/>
      <c r="I80" s="145"/>
    </row>
    <row r="81" spans="7:9" s="4" customFormat="1" x14ac:dyDescent="0.25">
      <c r="G81" s="145"/>
      <c r="I81" s="145"/>
    </row>
    <row r="82" spans="7:9" s="4" customFormat="1" x14ac:dyDescent="0.25">
      <c r="G82" s="145"/>
      <c r="I82" s="145"/>
    </row>
    <row r="83" spans="7:9" s="4" customFormat="1" x14ac:dyDescent="0.25">
      <c r="G83" s="145"/>
      <c r="I83" s="145"/>
    </row>
    <row r="84" spans="7:9" s="4" customFormat="1" x14ac:dyDescent="0.25">
      <c r="G84" s="145"/>
      <c r="I84" s="145"/>
    </row>
    <row r="85" spans="7:9" s="4" customFormat="1" x14ac:dyDescent="0.25">
      <c r="G85" s="145"/>
      <c r="I85" s="145"/>
    </row>
    <row r="86" spans="7:9" s="4" customFormat="1" x14ac:dyDescent="0.25">
      <c r="G86" s="145"/>
      <c r="I86" s="145"/>
    </row>
    <row r="87" spans="7:9" s="4" customFormat="1" x14ac:dyDescent="0.25">
      <c r="G87" s="145"/>
      <c r="I87" s="145"/>
    </row>
    <row r="88" spans="7:9" s="4" customFormat="1" x14ac:dyDescent="0.25">
      <c r="G88" s="145"/>
      <c r="I88" s="145"/>
    </row>
    <row r="89" spans="7:9" s="4" customFormat="1" x14ac:dyDescent="0.25">
      <c r="G89" s="145"/>
      <c r="I89" s="145"/>
    </row>
    <row r="90" spans="7:9" s="4" customFormat="1" x14ac:dyDescent="0.25">
      <c r="G90" s="145"/>
      <c r="I90" s="145"/>
    </row>
    <row r="91" spans="7:9" s="4" customFormat="1" x14ac:dyDescent="0.25">
      <c r="G91" s="145"/>
      <c r="I91" s="145"/>
    </row>
    <row r="92" spans="7:9" s="4" customFormat="1" x14ac:dyDescent="0.25">
      <c r="G92" s="145"/>
      <c r="I92" s="145"/>
    </row>
    <row r="93" spans="7:9" s="4" customFormat="1" x14ac:dyDescent="0.25">
      <c r="G93" s="145"/>
      <c r="I93" s="145"/>
    </row>
    <row r="94" spans="7:9" s="4" customFormat="1" x14ac:dyDescent="0.25">
      <c r="G94" s="145"/>
      <c r="I94" s="145"/>
    </row>
    <row r="95" spans="7:9" s="4" customFormat="1" x14ac:dyDescent="0.25">
      <c r="G95" s="145"/>
      <c r="I95" s="145"/>
    </row>
    <row r="96" spans="7:9" s="4" customFormat="1" x14ac:dyDescent="0.25">
      <c r="G96" s="145"/>
      <c r="I96" s="145"/>
    </row>
    <row r="97" spans="7:9" s="4" customFormat="1" x14ac:dyDescent="0.25">
      <c r="G97" s="145"/>
      <c r="I97" s="145"/>
    </row>
    <row r="98" spans="7:9" s="4" customFormat="1" x14ac:dyDescent="0.25">
      <c r="G98" s="145"/>
      <c r="I98" s="145"/>
    </row>
    <row r="99" spans="7:9" s="4" customFormat="1" x14ac:dyDescent="0.25">
      <c r="G99" s="145"/>
      <c r="I99" s="145"/>
    </row>
    <row r="100" spans="7:9" s="4" customFormat="1" x14ac:dyDescent="0.25">
      <c r="G100" s="145"/>
      <c r="I100" s="145"/>
    </row>
    <row r="101" spans="7:9" s="4" customFormat="1" x14ac:dyDescent="0.25">
      <c r="G101" s="145"/>
      <c r="I101" s="145"/>
    </row>
    <row r="102" spans="7:9" s="4" customFormat="1" x14ac:dyDescent="0.25">
      <c r="G102" s="145"/>
      <c r="I102" s="145"/>
    </row>
    <row r="103" spans="7:9" s="4" customFormat="1" x14ac:dyDescent="0.25">
      <c r="G103" s="145"/>
      <c r="I103" s="145"/>
    </row>
    <row r="104" spans="7:9" s="4" customFormat="1" x14ac:dyDescent="0.25">
      <c r="G104" s="145"/>
      <c r="I104" s="145"/>
    </row>
    <row r="105" spans="7:9" s="4" customFormat="1" x14ac:dyDescent="0.25">
      <c r="G105" s="145"/>
      <c r="I105" s="145"/>
    </row>
    <row r="106" spans="7:9" s="4" customFormat="1" x14ac:dyDescent="0.25">
      <c r="G106" s="145"/>
      <c r="I106" s="145"/>
    </row>
    <row r="107" spans="7:9" s="4" customFormat="1" x14ac:dyDescent="0.25">
      <c r="G107" s="145"/>
      <c r="I107" s="145"/>
    </row>
    <row r="108" spans="7:9" s="4" customFormat="1" x14ac:dyDescent="0.25">
      <c r="G108" s="145"/>
      <c r="I108" s="145"/>
    </row>
    <row r="109" spans="7:9" s="145" customFormat="1" ht="12.75" x14ac:dyDescent="0.2"/>
    <row r="110" spans="7:9" s="145" customFormat="1" ht="12.75" x14ac:dyDescent="0.2"/>
    <row r="111" spans="7:9" s="145" customFormat="1" ht="12.75" x14ac:dyDescent="0.2"/>
    <row r="112" spans="7:9" s="4" customFormat="1" x14ac:dyDescent="0.25">
      <c r="G112" s="145"/>
      <c r="I112" s="145"/>
    </row>
    <row r="113" spans="7:9" s="4" customFormat="1" x14ac:dyDescent="0.25">
      <c r="G113" s="145"/>
      <c r="I113" s="145"/>
    </row>
    <row r="114" spans="7:9" s="4" customFormat="1" x14ac:dyDescent="0.25">
      <c r="G114" s="145"/>
      <c r="I114" s="145"/>
    </row>
    <row r="115" spans="7:9" s="4" customFormat="1" x14ac:dyDescent="0.25">
      <c r="G115" s="145"/>
      <c r="I115" s="145"/>
    </row>
    <row r="116" spans="7:9" s="4" customFormat="1" x14ac:dyDescent="0.25">
      <c r="G116" s="145"/>
      <c r="I116" s="145"/>
    </row>
    <row r="117" spans="7:9" s="4" customFormat="1" x14ac:dyDescent="0.25">
      <c r="G117" s="145"/>
      <c r="I117" s="145"/>
    </row>
    <row r="118" spans="7:9" s="4" customFormat="1" x14ac:dyDescent="0.25">
      <c r="G118" s="145"/>
      <c r="I118" s="145"/>
    </row>
    <row r="119" spans="7:9" s="4" customFormat="1" x14ac:dyDescent="0.25">
      <c r="G119" s="145"/>
      <c r="I119" s="145"/>
    </row>
    <row r="120" spans="7:9" s="4" customFormat="1" x14ac:dyDescent="0.25">
      <c r="G120" s="145"/>
      <c r="I120" s="145"/>
    </row>
    <row r="121" spans="7:9" s="4" customFormat="1" ht="36.75" customHeight="1" x14ac:dyDescent="0.25">
      <c r="G121" s="145"/>
      <c r="I121" s="145"/>
    </row>
    <row r="122" spans="7:9" s="4" customFormat="1" x14ac:dyDescent="0.25">
      <c r="G122" s="145"/>
      <c r="I122" s="145"/>
    </row>
    <row r="123" spans="7:9" s="4" customFormat="1" x14ac:dyDescent="0.25">
      <c r="G123" s="145"/>
      <c r="I123" s="145"/>
    </row>
    <row r="124" spans="7:9" s="4" customFormat="1" x14ac:dyDescent="0.25">
      <c r="G124" s="145"/>
      <c r="I124" s="145"/>
    </row>
    <row r="125" spans="7:9" s="4" customFormat="1" x14ac:dyDescent="0.25">
      <c r="G125" s="145"/>
      <c r="I125" s="145"/>
    </row>
    <row r="126" spans="7:9" s="4" customFormat="1" x14ac:dyDescent="0.25">
      <c r="G126" s="145"/>
      <c r="I126" s="145"/>
    </row>
    <row r="127" spans="7:9" s="4" customFormat="1" x14ac:dyDescent="0.25">
      <c r="G127" s="145"/>
      <c r="I127" s="145"/>
    </row>
    <row r="128" spans="7:9" s="4" customFormat="1" x14ac:dyDescent="0.25">
      <c r="G128" s="145"/>
      <c r="I128" s="145"/>
    </row>
    <row r="129" spans="7:9" s="4" customFormat="1" x14ac:dyDescent="0.25">
      <c r="G129" s="145"/>
      <c r="I129" s="145"/>
    </row>
    <row r="130" spans="7:9" s="4" customFormat="1" x14ac:dyDescent="0.25">
      <c r="G130" s="145"/>
      <c r="I130" s="145"/>
    </row>
    <row r="131" spans="7:9" s="4" customFormat="1" x14ac:dyDescent="0.25">
      <c r="G131" s="145"/>
      <c r="I131" s="145"/>
    </row>
    <row r="132" spans="7:9" s="4" customFormat="1" x14ac:dyDescent="0.25">
      <c r="G132" s="145"/>
      <c r="I132" s="145"/>
    </row>
    <row r="133" spans="7:9" s="4" customFormat="1" x14ac:dyDescent="0.25">
      <c r="G133" s="145"/>
      <c r="I133" s="145"/>
    </row>
    <row r="134" spans="7:9" s="4" customFormat="1" x14ac:dyDescent="0.25">
      <c r="G134" s="145"/>
      <c r="I134" s="145"/>
    </row>
    <row r="135" spans="7:9" s="4" customFormat="1" x14ac:dyDescent="0.25">
      <c r="G135" s="145"/>
      <c r="I135" s="145"/>
    </row>
    <row r="136" spans="7:9" s="4" customFormat="1" x14ac:dyDescent="0.25">
      <c r="G136" s="145"/>
      <c r="I136" s="145"/>
    </row>
    <row r="137" spans="7:9" s="4" customFormat="1" x14ac:dyDescent="0.25">
      <c r="G137" s="145"/>
      <c r="I137" s="145"/>
    </row>
    <row r="138" spans="7:9" s="4" customFormat="1" x14ac:dyDescent="0.25">
      <c r="G138" s="145"/>
      <c r="I138" s="145"/>
    </row>
    <row r="139" spans="7:9" s="4" customFormat="1" x14ac:dyDescent="0.25">
      <c r="G139" s="145"/>
      <c r="I139" s="145"/>
    </row>
    <row r="140" spans="7:9" s="4" customFormat="1" x14ac:dyDescent="0.25">
      <c r="G140" s="145"/>
      <c r="I140" s="145"/>
    </row>
    <row r="141" spans="7:9" s="4" customFormat="1" x14ac:dyDescent="0.25">
      <c r="G141" s="145"/>
      <c r="I141" s="145"/>
    </row>
    <row r="142" spans="7:9" s="4" customFormat="1" x14ac:dyDescent="0.25">
      <c r="G142" s="145"/>
      <c r="I142" s="145"/>
    </row>
    <row r="143" spans="7:9" s="4" customFormat="1" x14ac:dyDescent="0.25">
      <c r="G143" s="145"/>
      <c r="I143" s="145"/>
    </row>
    <row r="144" spans="7:9" s="4" customFormat="1" x14ac:dyDescent="0.25">
      <c r="G144" s="145"/>
      <c r="I144" s="145"/>
    </row>
    <row r="145" spans="7:9" s="4" customFormat="1" x14ac:dyDescent="0.25">
      <c r="G145" s="145"/>
      <c r="I145" s="145"/>
    </row>
    <row r="146" spans="7:9" s="4" customFormat="1" x14ac:dyDescent="0.25">
      <c r="G146" s="145"/>
      <c r="I146" s="145"/>
    </row>
    <row r="147" spans="7:9" s="4" customFormat="1" x14ac:dyDescent="0.25">
      <c r="G147" s="145"/>
      <c r="I147" s="145"/>
    </row>
    <row r="148" spans="7:9" s="4" customFormat="1" x14ac:dyDescent="0.25">
      <c r="G148" s="145"/>
      <c r="I148" s="145"/>
    </row>
    <row r="149" spans="7:9" s="4" customFormat="1" x14ac:dyDescent="0.25">
      <c r="G149" s="145"/>
      <c r="I149" s="145"/>
    </row>
    <row r="150" spans="7:9" s="4" customFormat="1" x14ac:dyDescent="0.25">
      <c r="G150" s="145"/>
      <c r="I150" s="145"/>
    </row>
    <row r="151" spans="7:9" s="4" customFormat="1" x14ac:dyDescent="0.25">
      <c r="G151" s="145"/>
      <c r="I151" s="145"/>
    </row>
    <row r="152" spans="7:9" s="4" customFormat="1" x14ac:dyDescent="0.25">
      <c r="G152" s="145"/>
      <c r="I152" s="145"/>
    </row>
    <row r="153" spans="7:9" s="4" customFormat="1" x14ac:dyDescent="0.25">
      <c r="G153" s="145"/>
      <c r="I153" s="145"/>
    </row>
    <row r="154" spans="7:9" s="4" customFormat="1" x14ac:dyDescent="0.25">
      <c r="G154" s="145"/>
      <c r="I154" s="145"/>
    </row>
    <row r="155" spans="7:9" s="4" customFormat="1" x14ac:dyDescent="0.25">
      <c r="G155" s="145"/>
      <c r="I155" s="145"/>
    </row>
    <row r="156" spans="7:9" s="4" customFormat="1" x14ac:dyDescent="0.25">
      <c r="G156" s="145"/>
      <c r="I156" s="145"/>
    </row>
    <row r="157" spans="7:9" s="4" customFormat="1" x14ac:dyDescent="0.25">
      <c r="G157" s="145"/>
      <c r="I157" s="145"/>
    </row>
    <row r="158" spans="7:9" s="4" customFormat="1" x14ac:dyDescent="0.25">
      <c r="G158" s="145"/>
      <c r="I158" s="145"/>
    </row>
    <row r="159" spans="7:9" s="4" customFormat="1" ht="36.75" customHeight="1" x14ac:dyDescent="0.25">
      <c r="G159" s="145"/>
      <c r="I159" s="145"/>
    </row>
    <row r="160" spans="7:9" s="4" customFormat="1" x14ac:dyDescent="0.25">
      <c r="G160" s="145"/>
      <c r="I160" s="145"/>
    </row>
    <row r="161" spans="7:9" s="4" customFormat="1" x14ac:dyDescent="0.25">
      <c r="G161" s="145"/>
      <c r="I161" s="145"/>
    </row>
    <row r="162" spans="7:9" s="4" customFormat="1" x14ac:dyDescent="0.25">
      <c r="G162" s="145"/>
      <c r="I162" s="145"/>
    </row>
    <row r="163" spans="7:9" s="4" customFormat="1" x14ac:dyDescent="0.25">
      <c r="G163" s="145"/>
      <c r="I163" s="145"/>
    </row>
    <row r="164" spans="7:9" s="4" customFormat="1" x14ac:dyDescent="0.25">
      <c r="G164" s="145"/>
      <c r="I164" s="145"/>
    </row>
    <row r="165" spans="7:9" s="4" customFormat="1" ht="15.75" customHeight="1" x14ac:dyDescent="0.25">
      <c r="G165" s="145"/>
      <c r="I165" s="145"/>
    </row>
    <row r="166" spans="7:9" s="4" customFormat="1" x14ac:dyDescent="0.25">
      <c r="G166" s="145"/>
      <c r="I166" s="145"/>
    </row>
    <row r="167" spans="7:9" s="4" customFormat="1" x14ac:dyDescent="0.25">
      <c r="G167" s="145"/>
      <c r="I167" s="145"/>
    </row>
    <row r="168" spans="7:9" s="4" customFormat="1" x14ac:dyDescent="0.25">
      <c r="G168" s="145"/>
      <c r="I168" s="145"/>
    </row>
    <row r="169" spans="7:9" s="4" customFormat="1" x14ac:dyDescent="0.25">
      <c r="G169" s="145"/>
      <c r="I169" s="145"/>
    </row>
    <row r="170" spans="7:9" s="4" customFormat="1" x14ac:dyDescent="0.25">
      <c r="G170" s="145"/>
      <c r="I170" s="145"/>
    </row>
    <row r="171" spans="7:9" s="4" customFormat="1" x14ac:dyDescent="0.25">
      <c r="G171" s="145"/>
      <c r="I171" s="145"/>
    </row>
    <row r="172" spans="7:9" s="4" customFormat="1" x14ac:dyDescent="0.25">
      <c r="G172" s="145"/>
      <c r="I172" s="145"/>
    </row>
    <row r="173" spans="7:9" s="4" customFormat="1" x14ac:dyDescent="0.25">
      <c r="G173" s="145"/>
      <c r="I173" s="145"/>
    </row>
    <row r="174" spans="7:9" s="4" customFormat="1" x14ac:dyDescent="0.25">
      <c r="G174" s="145"/>
      <c r="I174" s="145"/>
    </row>
    <row r="175" spans="7:9" s="4" customFormat="1" x14ac:dyDescent="0.25">
      <c r="G175" s="145"/>
      <c r="I175" s="145"/>
    </row>
    <row r="176" spans="7:9" s="4" customFormat="1" x14ac:dyDescent="0.25">
      <c r="G176" s="145"/>
      <c r="I176" s="145"/>
    </row>
    <row r="177" spans="7:9" s="4" customFormat="1" x14ac:dyDescent="0.25">
      <c r="G177" s="145"/>
      <c r="I177" s="145"/>
    </row>
    <row r="178" spans="7:9" s="4" customFormat="1" x14ac:dyDescent="0.25">
      <c r="G178" s="145"/>
      <c r="I178" s="145"/>
    </row>
    <row r="179" spans="7:9" s="4" customFormat="1" x14ac:dyDescent="0.25">
      <c r="G179" s="145"/>
      <c r="I179" s="145"/>
    </row>
    <row r="180" spans="7:9" s="4" customFormat="1" x14ac:dyDescent="0.25">
      <c r="G180" s="145"/>
      <c r="I180" s="145"/>
    </row>
    <row r="181" spans="7:9" s="4" customFormat="1" x14ac:dyDescent="0.25">
      <c r="G181" s="145"/>
      <c r="I181" s="145"/>
    </row>
    <row r="182" spans="7:9" s="4" customFormat="1" x14ac:dyDescent="0.25">
      <c r="G182" s="145"/>
      <c r="I182" s="145"/>
    </row>
    <row r="183" spans="7:9" s="4" customFormat="1" x14ac:dyDescent="0.25">
      <c r="G183" s="145"/>
      <c r="I183" s="145"/>
    </row>
    <row r="184" spans="7:9" s="4" customFormat="1" x14ac:dyDescent="0.25">
      <c r="G184" s="145"/>
      <c r="I184" s="145"/>
    </row>
    <row r="185" spans="7:9" s="4" customFormat="1" x14ac:dyDescent="0.25">
      <c r="G185" s="145"/>
      <c r="I185" s="145"/>
    </row>
    <row r="186" spans="7:9" s="4" customFormat="1" x14ac:dyDescent="0.25">
      <c r="G186" s="145"/>
      <c r="I186" s="145"/>
    </row>
    <row r="187" spans="7:9" s="4" customFormat="1" x14ac:dyDescent="0.25">
      <c r="G187" s="145"/>
      <c r="I187" s="145"/>
    </row>
    <row r="188" spans="7:9" s="4" customFormat="1" x14ac:dyDescent="0.25">
      <c r="G188" s="145"/>
      <c r="I188" s="145"/>
    </row>
    <row r="189" spans="7:9" s="4" customFormat="1" x14ac:dyDescent="0.25">
      <c r="G189" s="145"/>
      <c r="I189" s="145"/>
    </row>
    <row r="190" spans="7:9" s="4" customFormat="1" x14ac:dyDescent="0.25">
      <c r="G190" s="145"/>
      <c r="I190" s="145"/>
    </row>
    <row r="191" spans="7:9" s="4" customFormat="1" x14ac:dyDescent="0.25">
      <c r="G191" s="145"/>
      <c r="I191" s="145"/>
    </row>
    <row r="192" spans="7:9" s="4" customFormat="1" x14ac:dyDescent="0.25">
      <c r="G192" s="145"/>
      <c r="I192" s="145"/>
    </row>
    <row r="193" spans="7:9" s="4" customFormat="1" x14ac:dyDescent="0.25">
      <c r="G193" s="145"/>
      <c r="I193" s="145"/>
    </row>
    <row r="194" spans="7:9" s="4" customFormat="1" x14ac:dyDescent="0.25">
      <c r="G194" s="145"/>
      <c r="I194" s="145"/>
    </row>
    <row r="195" spans="7:9" s="4" customFormat="1" x14ac:dyDescent="0.25">
      <c r="G195" s="145"/>
      <c r="I195" s="145"/>
    </row>
    <row r="196" spans="7:9" s="4" customFormat="1" x14ac:dyDescent="0.25">
      <c r="G196" s="145"/>
      <c r="I196" s="145"/>
    </row>
    <row r="197" spans="7:9" s="4" customFormat="1" x14ac:dyDescent="0.25">
      <c r="G197" s="145"/>
      <c r="I197" s="145"/>
    </row>
    <row r="198" spans="7:9" s="4" customFormat="1" x14ac:dyDescent="0.25">
      <c r="G198" s="145"/>
      <c r="I198" s="145"/>
    </row>
    <row r="199" spans="7:9" s="4" customFormat="1" ht="36.75" customHeight="1" x14ac:dyDescent="0.25">
      <c r="G199" s="145"/>
      <c r="I199" s="145"/>
    </row>
    <row r="200" spans="7:9" s="4" customFormat="1" x14ac:dyDescent="0.25">
      <c r="G200" s="145"/>
      <c r="I200" s="145"/>
    </row>
    <row r="201" spans="7:9" s="4" customFormat="1" x14ac:dyDescent="0.25">
      <c r="G201" s="145"/>
      <c r="I201" s="145"/>
    </row>
    <row r="202" spans="7:9" s="4" customFormat="1" x14ac:dyDescent="0.25">
      <c r="G202" s="145"/>
      <c r="I202" s="145"/>
    </row>
    <row r="203" spans="7:9" s="4" customFormat="1" x14ac:dyDescent="0.25">
      <c r="G203" s="145"/>
      <c r="I203" s="145"/>
    </row>
    <row r="204" spans="7:9" s="4" customFormat="1" x14ac:dyDescent="0.25">
      <c r="G204" s="145"/>
      <c r="I204" s="145"/>
    </row>
    <row r="205" spans="7:9" s="4" customFormat="1" ht="15.75" customHeight="1" x14ac:dyDescent="0.25">
      <c r="G205" s="145"/>
      <c r="I205" s="145"/>
    </row>
    <row r="206" spans="7:9" s="4" customFormat="1" x14ac:dyDescent="0.25">
      <c r="G206" s="145"/>
      <c r="I206" s="145"/>
    </row>
    <row r="207" spans="7:9" s="4" customFormat="1" x14ac:dyDescent="0.25">
      <c r="G207" s="145"/>
      <c r="I207" s="145"/>
    </row>
    <row r="208" spans="7:9" s="4" customFormat="1" x14ac:dyDescent="0.25">
      <c r="G208" s="145"/>
      <c r="I208" s="145"/>
    </row>
    <row r="209" spans="7:9" s="4" customFormat="1" x14ac:dyDescent="0.25">
      <c r="G209" s="145"/>
      <c r="I209" s="145"/>
    </row>
    <row r="210" spans="7:9" s="4" customFormat="1" x14ac:dyDescent="0.25">
      <c r="G210" s="145"/>
      <c r="I210" s="145"/>
    </row>
    <row r="211" spans="7:9" s="4" customFormat="1" x14ac:dyDescent="0.25">
      <c r="G211" s="145"/>
      <c r="I211" s="145"/>
    </row>
    <row r="212" spans="7:9" s="4" customFormat="1" x14ac:dyDescent="0.25">
      <c r="G212" s="145"/>
      <c r="I212" s="145"/>
    </row>
    <row r="213" spans="7:9" s="4" customFormat="1" x14ac:dyDescent="0.25">
      <c r="G213" s="145"/>
      <c r="I213" s="145"/>
    </row>
    <row r="214" spans="7:9" s="4" customFormat="1" x14ac:dyDescent="0.25">
      <c r="G214" s="145"/>
      <c r="I214" s="145"/>
    </row>
    <row r="215" spans="7:9" s="4" customFormat="1" x14ac:dyDescent="0.25">
      <c r="G215" s="145"/>
      <c r="I215" s="145"/>
    </row>
    <row r="216" spans="7:9" s="4" customFormat="1" x14ac:dyDescent="0.25">
      <c r="G216" s="145"/>
      <c r="I216" s="145"/>
    </row>
    <row r="217" spans="7:9" s="4" customFormat="1" x14ac:dyDescent="0.25">
      <c r="G217" s="145"/>
      <c r="I217" s="145"/>
    </row>
    <row r="218" spans="7:9" s="4" customFormat="1" x14ac:dyDescent="0.25">
      <c r="G218" s="145"/>
      <c r="I218" s="145"/>
    </row>
    <row r="219" spans="7:9" s="4" customFormat="1" x14ac:dyDescent="0.25">
      <c r="G219" s="145"/>
      <c r="I219" s="145"/>
    </row>
    <row r="220" spans="7:9" s="4" customFormat="1" x14ac:dyDescent="0.25">
      <c r="G220" s="145"/>
      <c r="I220" s="145"/>
    </row>
    <row r="221" spans="7:9" s="4" customFormat="1" x14ac:dyDescent="0.25">
      <c r="G221" s="145"/>
      <c r="I221" s="145"/>
    </row>
    <row r="222" spans="7:9" s="4" customFormat="1" x14ac:dyDescent="0.25">
      <c r="G222" s="145"/>
      <c r="I222" s="145"/>
    </row>
    <row r="223" spans="7:9" s="4" customFormat="1" x14ac:dyDescent="0.25">
      <c r="G223" s="145"/>
      <c r="I223" s="145"/>
    </row>
    <row r="224" spans="7:9" s="4" customFormat="1" x14ac:dyDescent="0.25">
      <c r="G224" s="145"/>
      <c r="I224" s="145"/>
    </row>
    <row r="225" spans="7:9" s="4" customFormat="1" x14ac:dyDescent="0.25">
      <c r="G225" s="145"/>
      <c r="I225" s="145"/>
    </row>
    <row r="226" spans="7:9" s="4" customFormat="1" x14ac:dyDescent="0.25">
      <c r="G226" s="145"/>
      <c r="I226" s="145"/>
    </row>
    <row r="227" spans="7:9" s="4" customFormat="1" x14ac:dyDescent="0.25">
      <c r="G227" s="145"/>
      <c r="I227" s="145"/>
    </row>
    <row r="228" spans="7:9" s="4" customFormat="1" x14ac:dyDescent="0.25">
      <c r="G228" s="145"/>
      <c r="I228" s="145"/>
    </row>
    <row r="229" spans="7:9" s="4" customFormat="1" x14ac:dyDescent="0.25">
      <c r="G229" s="145"/>
      <c r="I229" s="145"/>
    </row>
    <row r="230" spans="7:9" s="4" customFormat="1" x14ac:dyDescent="0.25">
      <c r="G230" s="145"/>
      <c r="I230" s="145"/>
    </row>
    <row r="231" spans="7:9" s="4" customFormat="1" x14ac:dyDescent="0.25">
      <c r="G231" s="145"/>
      <c r="I231" s="145"/>
    </row>
    <row r="232" spans="7:9" s="4" customFormat="1" x14ac:dyDescent="0.25">
      <c r="G232" s="145"/>
      <c r="I232" s="145"/>
    </row>
    <row r="233" spans="7:9" s="4" customFormat="1" x14ac:dyDescent="0.25">
      <c r="G233" s="145"/>
      <c r="I233" s="145"/>
    </row>
    <row r="234" spans="7:9" s="4" customFormat="1" x14ac:dyDescent="0.25">
      <c r="G234" s="145"/>
      <c r="I234" s="145"/>
    </row>
    <row r="235" spans="7:9" s="4" customFormat="1" x14ac:dyDescent="0.25">
      <c r="G235" s="145"/>
      <c r="I235" s="145"/>
    </row>
    <row r="236" spans="7:9" s="4" customFormat="1" x14ac:dyDescent="0.25">
      <c r="G236" s="145"/>
      <c r="I236" s="145"/>
    </row>
    <row r="237" spans="7:9" s="4" customFormat="1" x14ac:dyDescent="0.25">
      <c r="G237" s="145"/>
      <c r="I237" s="145"/>
    </row>
    <row r="238" spans="7:9" s="4" customFormat="1" x14ac:dyDescent="0.25">
      <c r="G238" s="145"/>
      <c r="I238" s="145"/>
    </row>
    <row r="239" spans="7:9" s="4" customFormat="1" x14ac:dyDescent="0.25">
      <c r="G239" s="145"/>
      <c r="I239" s="145"/>
    </row>
    <row r="240" spans="7:9" s="4" customFormat="1" x14ac:dyDescent="0.25">
      <c r="G240" s="145"/>
      <c r="I240" s="145"/>
    </row>
    <row r="241" spans="7:9" s="4" customFormat="1" x14ac:dyDescent="0.25">
      <c r="G241" s="145"/>
      <c r="I241" s="145"/>
    </row>
    <row r="242" spans="7:9" s="4" customFormat="1" ht="13.5" customHeight="1" x14ac:dyDescent="0.25">
      <c r="G242" s="145"/>
      <c r="I242" s="145"/>
    </row>
    <row r="243" spans="7:9" s="4" customFormat="1" ht="12.75" customHeight="1" x14ac:dyDescent="0.25">
      <c r="G243" s="145"/>
      <c r="I243" s="145"/>
    </row>
    <row r="244" spans="7:9" s="4" customFormat="1" ht="12.75" customHeight="1" x14ac:dyDescent="0.25">
      <c r="G244" s="145"/>
      <c r="I244" s="145"/>
    </row>
    <row r="245" spans="7:9" s="4" customFormat="1" x14ac:dyDescent="0.25">
      <c r="G245" s="145"/>
      <c r="I245" s="145"/>
    </row>
    <row r="246" spans="7:9" s="4" customFormat="1" x14ac:dyDescent="0.25">
      <c r="G246" s="145"/>
      <c r="I246" s="145"/>
    </row>
    <row r="247" spans="7:9" s="4" customFormat="1" x14ac:dyDescent="0.25">
      <c r="G247" s="145"/>
      <c r="I247" s="145"/>
    </row>
    <row r="248" spans="7:9" s="4" customFormat="1" x14ac:dyDescent="0.25">
      <c r="G248" s="145"/>
      <c r="I248" s="145"/>
    </row>
    <row r="249" spans="7:9" s="4" customFormat="1" x14ac:dyDescent="0.25">
      <c r="G249" s="145"/>
      <c r="I249" s="145"/>
    </row>
    <row r="250" spans="7:9" s="4" customFormat="1" x14ac:dyDescent="0.25">
      <c r="G250" s="145"/>
      <c r="I250" s="145"/>
    </row>
    <row r="251" spans="7:9" s="4" customFormat="1" x14ac:dyDescent="0.25">
      <c r="G251" s="145"/>
      <c r="I251" s="145"/>
    </row>
    <row r="252" spans="7:9" s="4" customFormat="1" x14ac:dyDescent="0.25">
      <c r="G252" s="145"/>
      <c r="I252" s="145"/>
    </row>
    <row r="253" spans="7:9" s="4" customFormat="1" x14ac:dyDescent="0.25">
      <c r="G253" s="145"/>
      <c r="I253" s="145"/>
    </row>
    <row r="254" spans="7:9" s="4" customFormat="1" x14ac:dyDescent="0.25">
      <c r="G254" s="145"/>
      <c r="I254" s="145"/>
    </row>
    <row r="255" spans="7:9" s="4" customFormat="1" x14ac:dyDescent="0.25">
      <c r="G255" s="145"/>
      <c r="I255" s="145"/>
    </row>
    <row r="256" spans="7:9" s="4" customFormat="1" x14ac:dyDescent="0.25">
      <c r="G256" s="145"/>
      <c r="I256" s="145"/>
    </row>
    <row r="257" spans="7:9" s="4" customFormat="1" x14ac:dyDescent="0.25">
      <c r="G257" s="145"/>
      <c r="I257" s="145"/>
    </row>
    <row r="258" spans="7:9" s="4" customFormat="1" x14ac:dyDescent="0.25">
      <c r="G258" s="145"/>
      <c r="I258" s="145"/>
    </row>
    <row r="259" spans="7:9" s="4" customFormat="1" x14ac:dyDescent="0.25">
      <c r="G259" s="145"/>
      <c r="I259" s="145"/>
    </row>
    <row r="260" spans="7:9" s="4" customFormat="1" x14ac:dyDescent="0.25">
      <c r="G260" s="145"/>
      <c r="I260" s="145"/>
    </row>
    <row r="261" spans="7:9" s="4" customFormat="1" x14ac:dyDescent="0.25">
      <c r="G261" s="145"/>
      <c r="I261" s="145"/>
    </row>
    <row r="262" spans="7:9" s="4" customFormat="1" ht="12.75" customHeight="1" x14ac:dyDescent="0.25">
      <c r="G262" s="145"/>
      <c r="I262" s="145"/>
    </row>
    <row r="263" spans="7:9" s="4" customFormat="1" ht="12.75" customHeight="1" x14ac:dyDescent="0.25">
      <c r="G263" s="145"/>
      <c r="I263" s="145"/>
    </row>
    <row r="264" spans="7:9" s="4" customFormat="1" ht="12.75" customHeight="1" x14ac:dyDescent="0.25">
      <c r="G264" s="145"/>
      <c r="I264" s="145"/>
    </row>
    <row r="265" spans="7:9" s="4" customFormat="1" ht="12.75" customHeight="1" x14ac:dyDescent="0.25">
      <c r="G265" s="145"/>
      <c r="I265" s="145"/>
    </row>
    <row r="266" spans="7:9" s="4" customFormat="1" ht="12.75" customHeight="1" x14ac:dyDescent="0.25">
      <c r="G266" s="145"/>
      <c r="I266" s="145"/>
    </row>
    <row r="267" spans="7:9" s="4" customFormat="1" x14ac:dyDescent="0.25">
      <c r="G267" s="145"/>
      <c r="I267" s="145"/>
    </row>
    <row r="268" spans="7:9" s="4" customFormat="1" x14ac:dyDescent="0.25">
      <c r="G268" s="145"/>
      <c r="I268" s="145"/>
    </row>
    <row r="269" spans="7:9" s="4" customFormat="1" x14ac:dyDescent="0.25">
      <c r="G269" s="145"/>
      <c r="I269" s="145"/>
    </row>
    <row r="270" spans="7:9" s="4" customFormat="1" x14ac:dyDescent="0.25">
      <c r="G270" s="145"/>
      <c r="I270" s="145"/>
    </row>
    <row r="271" spans="7:9" s="4" customFormat="1" x14ac:dyDescent="0.25">
      <c r="G271" s="145"/>
      <c r="I271" s="145"/>
    </row>
    <row r="272" spans="7:9" s="4" customFormat="1" x14ac:dyDescent="0.25">
      <c r="G272" s="145"/>
      <c r="I272" s="145"/>
    </row>
    <row r="273" spans="7:9" s="4" customFormat="1" x14ac:dyDescent="0.25">
      <c r="G273" s="145"/>
      <c r="I273" s="145"/>
    </row>
    <row r="274" spans="7:9" s="4" customFormat="1" x14ac:dyDescent="0.25">
      <c r="G274" s="145"/>
      <c r="I274" s="145"/>
    </row>
    <row r="275" spans="7:9" s="4" customFormat="1" x14ac:dyDescent="0.25">
      <c r="G275" s="145"/>
      <c r="I275" s="145"/>
    </row>
    <row r="276" spans="7:9" s="4" customFormat="1" x14ac:dyDescent="0.25">
      <c r="G276" s="145"/>
      <c r="I276" s="145"/>
    </row>
    <row r="277" spans="7:9" s="4" customFormat="1" x14ac:dyDescent="0.25">
      <c r="G277" s="145"/>
      <c r="I277" s="145"/>
    </row>
    <row r="278" spans="7:9" s="4" customFormat="1" x14ac:dyDescent="0.25">
      <c r="G278" s="145"/>
      <c r="I278" s="145"/>
    </row>
    <row r="279" spans="7:9" s="4" customFormat="1" x14ac:dyDescent="0.25">
      <c r="G279" s="145"/>
      <c r="I279" s="145"/>
    </row>
    <row r="280" spans="7:9" s="4" customFormat="1" x14ac:dyDescent="0.25">
      <c r="G280" s="145"/>
      <c r="I280" s="145"/>
    </row>
    <row r="281" spans="7:9" s="4" customFormat="1" x14ac:dyDescent="0.25">
      <c r="G281" s="145"/>
      <c r="I281" s="145"/>
    </row>
    <row r="282" spans="7:9" s="4" customFormat="1" x14ac:dyDescent="0.25">
      <c r="G282" s="145"/>
      <c r="I282" s="145"/>
    </row>
    <row r="283" spans="7:9" s="4" customFormat="1" x14ac:dyDescent="0.25">
      <c r="G283" s="145"/>
      <c r="I283" s="145"/>
    </row>
    <row r="284" spans="7:9" s="4" customFormat="1" x14ac:dyDescent="0.25">
      <c r="G284" s="145"/>
      <c r="I284" s="145"/>
    </row>
    <row r="285" spans="7:9" s="4" customFormat="1" x14ac:dyDescent="0.25">
      <c r="G285" s="145"/>
      <c r="I285" s="145"/>
    </row>
    <row r="286" spans="7:9" s="4" customFormat="1" x14ac:dyDescent="0.25">
      <c r="G286" s="145"/>
      <c r="I286" s="145"/>
    </row>
    <row r="287" spans="7:9" s="4" customFormat="1" x14ac:dyDescent="0.25">
      <c r="G287" s="145"/>
      <c r="I287" s="145"/>
    </row>
    <row r="288" spans="7:9" s="4" customFormat="1" x14ac:dyDescent="0.25">
      <c r="G288" s="145"/>
      <c r="I288" s="145"/>
    </row>
    <row r="289" spans="7:9" s="4" customFormat="1" x14ac:dyDescent="0.25">
      <c r="G289" s="145"/>
      <c r="I289" s="145"/>
    </row>
    <row r="290" spans="7:9" s="4" customFormat="1" x14ac:dyDescent="0.25">
      <c r="G290" s="145"/>
      <c r="I290" s="145"/>
    </row>
    <row r="291" spans="7:9" s="4" customFormat="1" x14ac:dyDescent="0.25">
      <c r="G291" s="145"/>
      <c r="I291" s="145"/>
    </row>
    <row r="292" spans="7:9" s="4" customFormat="1" x14ac:dyDescent="0.25">
      <c r="G292" s="145"/>
      <c r="I292" s="145"/>
    </row>
    <row r="293" spans="7:9" s="4" customFormat="1" x14ac:dyDescent="0.25">
      <c r="G293" s="145"/>
      <c r="I293" s="145"/>
    </row>
    <row r="294" spans="7:9" s="4" customFormat="1" x14ac:dyDescent="0.25">
      <c r="G294" s="145"/>
      <c r="I294" s="145"/>
    </row>
    <row r="295" spans="7:9" s="4" customFormat="1" x14ac:dyDescent="0.25">
      <c r="G295" s="145"/>
      <c r="I295" s="145"/>
    </row>
    <row r="296" spans="7:9" s="4" customFormat="1" x14ac:dyDescent="0.25">
      <c r="G296" s="145"/>
      <c r="I296" s="145"/>
    </row>
    <row r="297" spans="7:9" s="4" customFormat="1" x14ac:dyDescent="0.25">
      <c r="G297" s="145"/>
      <c r="I297" s="145"/>
    </row>
    <row r="298" spans="7:9" s="4" customFormat="1" x14ac:dyDescent="0.25">
      <c r="G298" s="145"/>
      <c r="I298" s="145"/>
    </row>
    <row r="299" spans="7:9" s="4" customFormat="1" x14ac:dyDescent="0.25">
      <c r="G299" s="145"/>
      <c r="I299" s="145"/>
    </row>
    <row r="300" spans="7:9" s="4" customFormat="1" x14ac:dyDescent="0.25">
      <c r="G300" s="145"/>
      <c r="I300" s="145"/>
    </row>
    <row r="301" spans="7:9" s="4" customFormat="1" x14ac:dyDescent="0.25">
      <c r="G301" s="145"/>
      <c r="I301" s="145"/>
    </row>
    <row r="302" spans="7:9" s="4" customFormat="1" x14ac:dyDescent="0.25">
      <c r="G302" s="145"/>
      <c r="I302" s="145"/>
    </row>
    <row r="303" spans="7:9" s="4" customFormat="1" x14ac:dyDescent="0.25">
      <c r="G303" s="145"/>
      <c r="I303" s="145"/>
    </row>
    <row r="304" spans="7:9" s="4" customFormat="1" x14ac:dyDescent="0.25">
      <c r="G304" s="145"/>
      <c r="I304" s="145"/>
    </row>
    <row r="305" spans="7:9" s="4" customFormat="1" x14ac:dyDescent="0.25">
      <c r="G305" s="145"/>
      <c r="I305" s="145"/>
    </row>
    <row r="306" spans="7:9" s="4" customFormat="1" x14ac:dyDescent="0.25">
      <c r="G306" s="145"/>
      <c r="I306" s="145"/>
    </row>
    <row r="307" spans="7:9" s="4" customFormat="1" x14ac:dyDescent="0.25">
      <c r="G307" s="145"/>
      <c r="I307" s="145"/>
    </row>
    <row r="308" spans="7:9" s="4" customFormat="1" x14ac:dyDescent="0.25">
      <c r="G308" s="145"/>
      <c r="I308" s="145"/>
    </row>
    <row r="309" spans="7:9" s="4" customFormat="1" x14ac:dyDescent="0.25">
      <c r="G309" s="145"/>
      <c r="I309" s="145"/>
    </row>
    <row r="310" spans="7:9" s="4" customFormat="1" ht="12.75" customHeight="1" x14ac:dyDescent="0.25">
      <c r="G310" s="145"/>
      <c r="I310" s="145"/>
    </row>
    <row r="311" spans="7:9" s="4" customFormat="1" ht="12.75" customHeight="1" x14ac:dyDescent="0.25">
      <c r="G311" s="145"/>
      <c r="I311" s="145"/>
    </row>
    <row r="312" spans="7:9" s="4" customFormat="1" ht="12.75" customHeight="1" x14ac:dyDescent="0.25">
      <c r="G312" s="145"/>
      <c r="I312" s="145"/>
    </row>
    <row r="313" spans="7:9" s="4" customFormat="1" ht="12.75" customHeight="1" x14ac:dyDescent="0.25">
      <c r="G313" s="145"/>
      <c r="I313" s="145"/>
    </row>
    <row r="314" spans="7:9" s="4" customFormat="1" ht="12.75" customHeight="1" x14ac:dyDescent="0.25">
      <c r="G314" s="145"/>
      <c r="I314" s="145"/>
    </row>
    <row r="315" spans="7:9" s="4" customFormat="1" ht="12.75" customHeight="1" x14ac:dyDescent="0.25">
      <c r="G315" s="145"/>
      <c r="I315" s="145"/>
    </row>
    <row r="316" spans="7:9" s="4" customFormat="1" x14ac:dyDescent="0.25">
      <c r="G316" s="145"/>
      <c r="I316" s="145"/>
    </row>
    <row r="317" spans="7:9" s="4" customFormat="1" x14ac:dyDescent="0.25">
      <c r="G317" s="145"/>
      <c r="I317" s="145"/>
    </row>
    <row r="318" spans="7:9" s="4" customFormat="1" x14ac:dyDescent="0.25">
      <c r="G318" s="145"/>
      <c r="I318" s="145"/>
    </row>
    <row r="319" spans="7:9" s="4" customFormat="1" x14ac:dyDescent="0.25">
      <c r="G319" s="145"/>
      <c r="I319" s="145"/>
    </row>
    <row r="320" spans="7:9" s="4" customFormat="1" x14ac:dyDescent="0.25">
      <c r="G320" s="145"/>
      <c r="I320" s="145"/>
    </row>
    <row r="321" spans="7:9" s="4" customFormat="1" x14ac:dyDescent="0.25">
      <c r="G321" s="145"/>
      <c r="I321" s="145"/>
    </row>
    <row r="322" spans="7:9" s="4" customFormat="1" x14ac:dyDescent="0.25">
      <c r="G322" s="145"/>
      <c r="I322" s="145"/>
    </row>
    <row r="323" spans="7:9" s="4" customFormat="1" x14ac:dyDescent="0.25">
      <c r="G323" s="145"/>
      <c r="I323" s="145"/>
    </row>
    <row r="324" spans="7:9" s="4" customFormat="1" x14ac:dyDescent="0.25">
      <c r="G324" s="145"/>
      <c r="I324" s="145"/>
    </row>
    <row r="325" spans="7:9" s="4" customFormat="1" x14ac:dyDescent="0.25">
      <c r="G325" s="145"/>
      <c r="I325" s="145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5:N35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5"/>
  <sheetViews>
    <sheetView workbookViewId="0">
      <selection sqref="A1:XFD1048576"/>
    </sheetView>
  </sheetViews>
  <sheetFormatPr defaultRowHeight="15" x14ac:dyDescent="0.25"/>
  <cols>
    <col min="1" max="1" width="9.28515625" customWidth="1"/>
    <col min="2" max="2" width="27.7109375" customWidth="1"/>
    <col min="3" max="5" width="5.140625" hidden="1" customWidth="1"/>
    <col min="6" max="6" width="10.28515625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customWidth="1"/>
    <col min="32" max="32" width="12.28515625" customWidth="1"/>
    <col min="33" max="33" width="26.7109375" style="201" customWidth="1"/>
  </cols>
  <sheetData>
    <row r="1" spans="1:33" ht="0.75" customHeight="1" x14ac:dyDescent="0.25"/>
    <row r="2" spans="1:33" ht="15" customHeight="1" x14ac:dyDescent="0.3">
      <c r="AA2" s="1736"/>
      <c r="AB2" s="1736"/>
      <c r="AC2" s="1736"/>
      <c r="AD2" s="1736"/>
      <c r="AE2" s="2"/>
    </row>
    <row r="3" spans="1:33" ht="36" customHeight="1" x14ac:dyDescent="0.35">
      <c r="F3" t="s">
        <v>444</v>
      </c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3" t="s">
        <v>513</v>
      </c>
      <c r="AD3" s="3"/>
      <c r="AE3" s="3"/>
      <c r="AF3" s="3"/>
    </row>
    <row r="4" spans="1:33" ht="21.75" customHeight="1" thickBot="1" x14ac:dyDescent="0.35">
      <c r="A4" s="1739" t="s">
        <v>446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</row>
    <row r="5" spans="1:33" s="4" customFormat="1" ht="25.5" customHeight="1" thickBot="1" x14ac:dyDescent="0.3">
      <c r="A5" s="1771" t="s">
        <v>2</v>
      </c>
      <c r="B5" s="1829" t="s">
        <v>3</v>
      </c>
      <c r="C5" s="555"/>
      <c r="D5" s="555"/>
      <c r="E5" s="555"/>
      <c r="F5" s="1771" t="s">
        <v>4</v>
      </c>
      <c r="G5" s="1771" t="s">
        <v>5</v>
      </c>
      <c r="H5" s="1750" t="s">
        <v>6</v>
      </c>
      <c r="I5" s="1831" t="s">
        <v>7</v>
      </c>
      <c r="J5" s="1833" t="s">
        <v>447</v>
      </c>
      <c r="K5" s="1833"/>
      <c r="L5" s="1833"/>
      <c r="M5" s="1833"/>
      <c r="N5" s="1833"/>
      <c r="O5" s="1833"/>
      <c r="P5" s="1833"/>
      <c r="Q5" s="1833"/>
      <c r="R5" s="1833"/>
      <c r="S5" s="1833"/>
      <c r="T5" s="1834"/>
      <c r="U5" s="1833" t="s">
        <v>514</v>
      </c>
      <c r="V5" s="1833"/>
      <c r="W5" s="1833"/>
      <c r="X5" s="1833"/>
      <c r="Y5" s="1833"/>
      <c r="Z5" s="1833"/>
      <c r="AA5" s="1833"/>
      <c r="AB5" s="1833"/>
      <c r="AC5" s="1833"/>
      <c r="AD5" s="1834"/>
      <c r="AE5" s="1750" t="s">
        <v>10</v>
      </c>
      <c r="AF5" s="1835" t="s">
        <v>11</v>
      </c>
      <c r="AG5" s="1810"/>
    </row>
    <row r="6" spans="1:33" s="4" customFormat="1" ht="27.75" customHeight="1" thickBot="1" x14ac:dyDescent="0.3">
      <c r="A6" s="1771"/>
      <c r="B6" s="1829"/>
      <c r="C6" s="555"/>
      <c r="D6" s="555"/>
      <c r="E6" s="555"/>
      <c r="F6" s="1771"/>
      <c r="G6" s="1771"/>
      <c r="H6" s="1751"/>
      <c r="I6" s="1832"/>
      <c r="J6" s="1827" t="s">
        <v>12</v>
      </c>
      <c r="K6" s="1819" t="s">
        <v>13</v>
      </c>
      <c r="L6" s="1820"/>
      <c r="M6" s="1820"/>
      <c r="N6" s="1821"/>
      <c r="O6" s="1817" t="s">
        <v>14</v>
      </c>
      <c r="P6" s="1817" t="s">
        <v>15</v>
      </c>
      <c r="Q6" s="1817" t="s">
        <v>16</v>
      </c>
      <c r="R6" s="1817" t="s">
        <v>116</v>
      </c>
      <c r="S6" s="1815" t="s">
        <v>18</v>
      </c>
      <c r="T6" s="1816"/>
      <c r="U6" s="1764" t="s">
        <v>12</v>
      </c>
      <c r="V6" s="1819" t="s">
        <v>13</v>
      </c>
      <c r="W6" s="1820"/>
      <c r="X6" s="1820"/>
      <c r="Y6" s="1821"/>
      <c r="Z6" s="1817" t="s">
        <v>14</v>
      </c>
      <c r="AA6" s="1817" t="s">
        <v>15</v>
      </c>
      <c r="AB6" s="1817" t="s">
        <v>116</v>
      </c>
      <c r="AC6" s="1815" t="s">
        <v>18</v>
      </c>
      <c r="AD6" s="1816"/>
      <c r="AE6" s="1751"/>
      <c r="AF6" s="1836"/>
      <c r="AG6" s="1810"/>
    </row>
    <row r="7" spans="1:33" s="4" customFormat="1" ht="18" customHeight="1" thickBot="1" x14ac:dyDescent="0.3">
      <c r="A7" s="1771"/>
      <c r="B7" s="1829"/>
      <c r="C7" s="555"/>
      <c r="D7" s="555"/>
      <c r="E7" s="555"/>
      <c r="F7" s="1771"/>
      <c r="G7" s="1771"/>
      <c r="H7" s="1751"/>
      <c r="I7" s="1832"/>
      <c r="J7" s="1751"/>
      <c r="K7" s="1817" t="s">
        <v>12</v>
      </c>
      <c r="L7" s="1819" t="s">
        <v>19</v>
      </c>
      <c r="M7" s="1820"/>
      <c r="N7" s="1821"/>
      <c r="O7" s="1818"/>
      <c r="P7" s="1818"/>
      <c r="Q7" s="1818"/>
      <c r="R7" s="1818"/>
      <c r="S7" s="1822" t="s">
        <v>118</v>
      </c>
      <c r="T7" s="1824" t="s">
        <v>119</v>
      </c>
      <c r="U7" s="1764"/>
      <c r="V7" s="1817" t="s">
        <v>12</v>
      </c>
      <c r="W7" s="1819" t="s">
        <v>19</v>
      </c>
      <c r="X7" s="1820"/>
      <c r="Y7" s="1821"/>
      <c r="Z7" s="1818"/>
      <c r="AA7" s="1818"/>
      <c r="AB7" s="1818"/>
      <c r="AC7" s="1822" t="s">
        <v>118</v>
      </c>
      <c r="AD7" s="1824" t="s">
        <v>119</v>
      </c>
      <c r="AE7" s="1751"/>
      <c r="AF7" s="1836"/>
      <c r="AG7" s="1810"/>
    </row>
    <row r="8" spans="1:33" s="4" customFormat="1" ht="168.75" customHeight="1" x14ac:dyDescent="0.25">
      <c r="A8" s="1828"/>
      <c r="B8" s="1830"/>
      <c r="C8" s="591"/>
      <c r="D8" s="591"/>
      <c r="E8" s="591"/>
      <c r="F8" s="1828"/>
      <c r="G8" s="1828"/>
      <c r="H8" s="1751"/>
      <c r="I8" s="1832"/>
      <c r="J8" s="1751"/>
      <c r="K8" s="1818"/>
      <c r="L8" s="1108" t="s">
        <v>22</v>
      </c>
      <c r="M8" s="1108" t="s">
        <v>23</v>
      </c>
      <c r="N8" s="1108" t="s">
        <v>24</v>
      </c>
      <c r="O8" s="1818"/>
      <c r="P8" s="1818"/>
      <c r="Q8" s="1818"/>
      <c r="R8" s="1818"/>
      <c r="S8" s="1823"/>
      <c r="T8" s="1825"/>
      <c r="U8" s="1827"/>
      <c r="V8" s="1818"/>
      <c r="W8" s="1108" t="s">
        <v>22</v>
      </c>
      <c r="X8" s="1108" t="s">
        <v>23</v>
      </c>
      <c r="Y8" s="1108" t="s">
        <v>24</v>
      </c>
      <c r="Z8" s="1818"/>
      <c r="AA8" s="1818"/>
      <c r="AB8" s="1818"/>
      <c r="AC8" s="1826"/>
      <c r="AD8" s="1825"/>
      <c r="AE8" s="1751"/>
      <c r="AF8" s="1836"/>
      <c r="AG8" s="1810"/>
    </row>
    <row r="9" spans="1:33" s="7" customFormat="1" ht="31.5" customHeight="1" x14ac:dyDescent="0.25">
      <c r="A9" s="211" t="s">
        <v>309</v>
      </c>
      <c r="B9" s="440" t="s">
        <v>310</v>
      </c>
      <c r="C9" s="35"/>
      <c r="D9" s="35"/>
      <c r="E9" s="35"/>
      <c r="F9" s="1109"/>
      <c r="G9" s="59">
        <v>216</v>
      </c>
      <c r="H9" s="14"/>
      <c r="I9" s="14">
        <f>J9+U9</f>
        <v>88</v>
      </c>
      <c r="J9" s="14">
        <f>K9+O9</f>
        <v>50</v>
      </c>
      <c r="K9" s="14">
        <f>SUM(L9:N9)</f>
        <v>32</v>
      </c>
      <c r="L9" s="14"/>
      <c r="M9" s="14"/>
      <c r="N9" s="14">
        <v>32</v>
      </c>
      <c r="O9" s="14">
        <v>18</v>
      </c>
      <c r="P9" s="14"/>
      <c r="Q9" s="14"/>
      <c r="R9" s="14"/>
      <c r="S9" s="14"/>
      <c r="T9" s="14" t="s">
        <v>30</v>
      </c>
      <c r="U9" s="14">
        <f>V9+Z9</f>
        <v>38</v>
      </c>
      <c r="V9" s="14">
        <f>SUM(W9:Y9)</f>
        <v>18</v>
      </c>
      <c r="W9" s="14"/>
      <c r="X9" s="14"/>
      <c r="Y9" s="14">
        <v>18</v>
      </c>
      <c r="Z9" s="14">
        <v>20</v>
      </c>
      <c r="AA9" s="14"/>
      <c r="AB9" s="14"/>
      <c r="AC9" s="45" t="s">
        <v>58</v>
      </c>
      <c r="AD9" s="14"/>
      <c r="AE9" s="14"/>
      <c r="AF9" s="1110"/>
      <c r="AG9" s="837"/>
    </row>
    <row r="10" spans="1:33" s="7" customFormat="1" ht="19.5" customHeight="1" x14ac:dyDescent="0.25">
      <c r="A10" s="296" t="s">
        <v>515</v>
      </c>
      <c r="B10" s="836" t="s">
        <v>67</v>
      </c>
      <c r="C10" s="35"/>
      <c r="D10" s="35"/>
      <c r="E10" s="35"/>
      <c r="F10" s="296">
        <v>2.7</v>
      </c>
      <c r="G10" s="59">
        <v>81</v>
      </c>
      <c r="H10" s="14"/>
      <c r="I10" s="14">
        <f t="shared" ref="I10:I25" si="0">J10+U10</f>
        <v>81</v>
      </c>
      <c r="J10" s="14">
        <f t="shared" ref="J10:J25" si="1">K10+O10</f>
        <v>0</v>
      </c>
      <c r="K10" s="14">
        <f t="shared" ref="K10:K25" si="2">SUM(L10:N10)</f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>
        <f t="shared" ref="U10:U24" si="3">V10+Z10</f>
        <v>81</v>
      </c>
      <c r="V10" s="14">
        <f t="shared" ref="V10:V24" si="4">SUM(W10:Y10)</f>
        <v>28</v>
      </c>
      <c r="W10" s="14">
        <v>16</v>
      </c>
      <c r="X10" s="14"/>
      <c r="Y10" s="14">
        <v>12</v>
      </c>
      <c r="Z10" s="14">
        <v>53</v>
      </c>
      <c r="AA10" s="14"/>
      <c r="AB10" s="14"/>
      <c r="AD10" s="14" t="s">
        <v>62</v>
      </c>
      <c r="AE10" s="14"/>
      <c r="AF10" s="1110"/>
      <c r="AG10" s="1111"/>
    </row>
    <row r="11" spans="1:33" s="7" customFormat="1" ht="22.5" customHeight="1" x14ac:dyDescent="0.25">
      <c r="A11" s="211" t="s">
        <v>312</v>
      </c>
      <c r="B11" s="440" t="s">
        <v>313</v>
      </c>
      <c r="C11" s="35"/>
      <c r="D11" s="35"/>
      <c r="E11" s="35"/>
      <c r="F11" s="211"/>
      <c r="G11" s="59">
        <v>270</v>
      </c>
      <c r="H11" s="14"/>
      <c r="I11" s="14">
        <f t="shared" si="0"/>
        <v>74</v>
      </c>
      <c r="J11" s="14">
        <f t="shared" si="1"/>
        <v>74</v>
      </c>
      <c r="K11" s="14">
        <f t="shared" si="2"/>
        <v>48</v>
      </c>
      <c r="L11" s="14"/>
      <c r="M11" s="14"/>
      <c r="N11" s="14">
        <v>48</v>
      </c>
      <c r="O11" s="14">
        <v>26</v>
      </c>
      <c r="P11" s="14"/>
      <c r="Q11" s="14"/>
      <c r="R11" s="14"/>
      <c r="S11" s="14"/>
      <c r="T11" s="14" t="s">
        <v>62</v>
      </c>
      <c r="U11" s="14">
        <f t="shared" si="3"/>
        <v>0</v>
      </c>
      <c r="V11" s="14">
        <f t="shared" si="4"/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3"/>
      <c r="AG11" s="1000"/>
    </row>
    <row r="12" spans="1:33" s="7" customFormat="1" ht="16.5" customHeight="1" x14ac:dyDescent="0.25">
      <c r="A12" s="211" t="s">
        <v>315</v>
      </c>
      <c r="B12" s="440" t="s">
        <v>516</v>
      </c>
      <c r="C12" s="35"/>
      <c r="D12" s="35"/>
      <c r="E12" s="35"/>
      <c r="F12" s="1112"/>
      <c r="G12" s="59">
        <v>108</v>
      </c>
      <c r="H12" s="35"/>
      <c r="I12" s="14">
        <f t="shared" si="0"/>
        <v>108</v>
      </c>
      <c r="J12" s="14">
        <f t="shared" si="1"/>
        <v>108</v>
      </c>
      <c r="K12" s="14">
        <f t="shared" si="2"/>
        <v>36</v>
      </c>
      <c r="L12" s="35">
        <v>24</v>
      </c>
      <c r="M12" s="35"/>
      <c r="N12" s="35">
        <v>12</v>
      </c>
      <c r="O12" s="35">
        <v>72</v>
      </c>
      <c r="P12" s="35"/>
      <c r="Q12" s="35"/>
      <c r="R12" s="35"/>
      <c r="S12" s="59" t="s">
        <v>58</v>
      </c>
      <c r="T12" s="35"/>
      <c r="U12" s="14">
        <f t="shared" si="3"/>
        <v>0</v>
      </c>
      <c r="V12" s="14">
        <f t="shared" si="4"/>
        <v>0</v>
      </c>
      <c r="W12" s="35"/>
      <c r="X12" s="35"/>
      <c r="Y12" s="35"/>
      <c r="Z12" s="35"/>
      <c r="AA12" s="35"/>
      <c r="AB12" s="35"/>
      <c r="AC12" s="35"/>
      <c r="AD12" s="35"/>
      <c r="AE12" s="35"/>
      <c r="AF12" s="855"/>
      <c r="AG12" s="837"/>
    </row>
    <row r="13" spans="1:33" s="7" customFormat="1" ht="17.25" customHeight="1" x14ac:dyDescent="0.25">
      <c r="A13" s="211" t="s">
        <v>389</v>
      </c>
      <c r="B13" s="440" t="s">
        <v>517</v>
      </c>
      <c r="C13" s="35"/>
      <c r="D13" s="35"/>
      <c r="E13" s="35"/>
      <c r="F13" s="35"/>
      <c r="G13" s="59">
        <v>54</v>
      </c>
      <c r="H13" s="35"/>
      <c r="I13" s="14">
        <f t="shared" si="0"/>
        <v>54</v>
      </c>
      <c r="J13" s="14">
        <f t="shared" si="1"/>
        <v>54</v>
      </c>
      <c r="K13" s="14">
        <f t="shared" si="2"/>
        <v>32</v>
      </c>
      <c r="L13" s="35">
        <v>16</v>
      </c>
      <c r="M13" s="35"/>
      <c r="N13" s="35">
        <v>16</v>
      </c>
      <c r="O13" s="35">
        <v>22</v>
      </c>
      <c r="P13" s="35"/>
      <c r="Q13" s="35"/>
      <c r="R13" s="35"/>
      <c r="S13" s="59" t="s">
        <v>58</v>
      </c>
      <c r="T13" s="35"/>
      <c r="U13" s="14">
        <f t="shared" si="3"/>
        <v>0</v>
      </c>
      <c r="V13" s="14">
        <f t="shared" si="4"/>
        <v>0</v>
      </c>
      <c r="W13" s="35"/>
      <c r="X13" s="35"/>
      <c r="Y13" s="35"/>
      <c r="Z13" s="35"/>
      <c r="AA13" s="35"/>
      <c r="AB13" s="35"/>
      <c r="AC13" s="35"/>
      <c r="AD13" s="35"/>
      <c r="AE13" s="35"/>
      <c r="AF13" s="855"/>
      <c r="AG13" s="1111"/>
    </row>
    <row r="14" spans="1:33" s="7" customFormat="1" ht="17.25" customHeight="1" x14ac:dyDescent="0.25">
      <c r="A14" s="211" t="s">
        <v>518</v>
      </c>
      <c r="B14" s="440" t="s">
        <v>519</v>
      </c>
      <c r="C14" s="35"/>
      <c r="D14" s="35"/>
      <c r="E14" s="35"/>
      <c r="F14" s="35"/>
      <c r="G14" s="59">
        <v>54</v>
      </c>
      <c r="H14" s="35"/>
      <c r="I14" s="14">
        <f t="shared" si="0"/>
        <v>54</v>
      </c>
      <c r="J14" s="14">
        <f t="shared" si="1"/>
        <v>54</v>
      </c>
      <c r="K14" s="14">
        <f t="shared" si="2"/>
        <v>26</v>
      </c>
      <c r="L14" s="35">
        <v>20</v>
      </c>
      <c r="M14" s="35"/>
      <c r="N14" s="35">
        <v>6</v>
      </c>
      <c r="O14" s="35">
        <v>28</v>
      </c>
      <c r="P14" s="35"/>
      <c r="Q14" s="35"/>
      <c r="R14" s="35"/>
      <c r="S14" s="59"/>
      <c r="T14" s="35" t="s">
        <v>62</v>
      </c>
      <c r="U14" s="14"/>
      <c r="V14" s="14"/>
      <c r="W14" s="35"/>
      <c r="X14" s="35"/>
      <c r="Y14" s="35"/>
      <c r="Z14" s="35"/>
      <c r="AA14" s="35"/>
      <c r="AB14" s="35"/>
      <c r="AC14" s="35"/>
      <c r="AD14" s="35"/>
      <c r="AE14" s="55"/>
      <c r="AF14" s="855"/>
      <c r="AG14" s="1111"/>
    </row>
    <row r="15" spans="1:33" s="7" customFormat="1" ht="22.5" customHeight="1" x14ac:dyDescent="0.25">
      <c r="A15" s="211" t="s">
        <v>520</v>
      </c>
      <c r="B15" s="440" t="s">
        <v>181</v>
      </c>
      <c r="C15" s="35"/>
      <c r="D15" s="35"/>
      <c r="E15" s="35"/>
      <c r="F15" s="35"/>
      <c r="G15" s="59">
        <v>54</v>
      </c>
      <c r="H15" s="35"/>
      <c r="I15" s="14">
        <f t="shared" si="0"/>
        <v>54</v>
      </c>
      <c r="J15" s="14">
        <f t="shared" si="1"/>
        <v>0</v>
      </c>
      <c r="K15" s="14">
        <f t="shared" si="2"/>
        <v>0</v>
      </c>
      <c r="L15" s="35"/>
      <c r="M15" s="35"/>
      <c r="N15" s="35"/>
      <c r="O15" s="35"/>
      <c r="P15" s="35"/>
      <c r="Q15" s="35"/>
      <c r="R15" s="35"/>
      <c r="S15" s="35"/>
      <c r="T15" s="47"/>
      <c r="U15" s="14">
        <f t="shared" si="3"/>
        <v>54</v>
      </c>
      <c r="V15" s="14">
        <f t="shared" si="4"/>
        <v>36</v>
      </c>
      <c r="W15" s="35">
        <v>18</v>
      </c>
      <c r="X15" s="35"/>
      <c r="Y15" s="35">
        <v>18</v>
      </c>
      <c r="Z15" s="35">
        <v>18</v>
      </c>
      <c r="AA15" s="35"/>
      <c r="AB15" s="35"/>
      <c r="AC15" s="35"/>
      <c r="AD15" s="35" t="s">
        <v>62</v>
      </c>
      <c r="AF15" s="855"/>
      <c r="AG15" s="1111"/>
    </row>
    <row r="16" spans="1:33" s="7" customFormat="1" ht="28.5" customHeight="1" x14ac:dyDescent="0.25">
      <c r="A16" s="211" t="s">
        <v>521</v>
      </c>
      <c r="B16" s="440" t="s">
        <v>522</v>
      </c>
      <c r="C16" s="35"/>
      <c r="D16" s="35"/>
      <c r="E16" s="35"/>
      <c r="F16" s="35"/>
      <c r="G16" s="59">
        <v>54</v>
      </c>
      <c r="H16" s="35" t="s">
        <v>523</v>
      </c>
      <c r="I16" s="14">
        <f t="shared" si="0"/>
        <v>54</v>
      </c>
      <c r="J16" s="14">
        <f t="shared" si="1"/>
        <v>0</v>
      </c>
      <c r="K16" s="14">
        <f t="shared" si="2"/>
        <v>0</v>
      </c>
      <c r="L16" s="35"/>
      <c r="M16" s="35"/>
      <c r="N16" s="35"/>
      <c r="O16" s="35"/>
      <c r="P16" s="35"/>
      <c r="Q16" s="35"/>
      <c r="R16" s="35"/>
      <c r="S16" s="35"/>
      <c r="T16" s="47"/>
      <c r="U16" s="14">
        <f t="shared" si="3"/>
        <v>54</v>
      </c>
      <c r="V16" s="14">
        <f t="shared" si="4"/>
        <v>36</v>
      </c>
      <c r="W16" s="35">
        <v>20</v>
      </c>
      <c r="X16" s="35"/>
      <c r="Y16" s="35">
        <v>16</v>
      </c>
      <c r="Z16" s="35">
        <v>18</v>
      </c>
      <c r="AA16" s="35"/>
      <c r="AB16" s="35"/>
      <c r="AC16" s="59" t="s">
        <v>58</v>
      </c>
      <c r="AD16" s="35"/>
      <c r="AF16" s="855"/>
      <c r="AG16" s="1111"/>
    </row>
    <row r="17" spans="1:33" s="7" customFormat="1" ht="28.5" customHeight="1" x14ac:dyDescent="0.25">
      <c r="A17" s="211" t="s">
        <v>403</v>
      </c>
      <c r="B17" s="440" t="s">
        <v>524</v>
      </c>
      <c r="C17" s="35"/>
      <c r="D17" s="35"/>
      <c r="E17" s="35"/>
      <c r="F17" s="35"/>
      <c r="G17" s="59">
        <v>54</v>
      </c>
      <c r="H17" s="35"/>
      <c r="I17" s="14">
        <f t="shared" si="0"/>
        <v>54</v>
      </c>
      <c r="J17" s="14">
        <f t="shared" si="1"/>
        <v>0</v>
      </c>
      <c r="K17" s="14">
        <f t="shared" si="2"/>
        <v>0</v>
      </c>
      <c r="L17" s="35"/>
      <c r="M17" s="35"/>
      <c r="N17" s="35"/>
      <c r="O17" s="35"/>
      <c r="P17" s="35"/>
      <c r="Q17" s="35"/>
      <c r="R17" s="35"/>
      <c r="S17" s="35"/>
      <c r="T17" s="35"/>
      <c r="U17" s="14">
        <f t="shared" si="3"/>
        <v>54</v>
      </c>
      <c r="V17" s="14">
        <f t="shared" si="4"/>
        <v>36</v>
      </c>
      <c r="W17" s="35">
        <v>18</v>
      </c>
      <c r="X17" s="35"/>
      <c r="Y17" s="35">
        <v>18</v>
      </c>
      <c r="Z17" s="35">
        <v>18</v>
      </c>
      <c r="AA17" s="35"/>
      <c r="AB17" s="35"/>
      <c r="AC17" s="35"/>
      <c r="AD17" s="35" t="s">
        <v>62</v>
      </c>
      <c r="AE17" s="35"/>
      <c r="AF17" s="855"/>
      <c r="AG17" s="837"/>
    </row>
    <row r="18" spans="1:33" s="7" customFormat="1" ht="18.75" customHeight="1" x14ac:dyDescent="0.25">
      <c r="A18" s="211" t="s">
        <v>81</v>
      </c>
      <c r="B18" s="440" t="s">
        <v>525</v>
      </c>
      <c r="C18" s="35"/>
      <c r="D18" s="35"/>
      <c r="E18" s="35"/>
      <c r="F18" s="1113"/>
      <c r="G18" s="59">
        <v>81</v>
      </c>
      <c r="H18" s="14"/>
      <c r="I18" s="14">
        <f t="shared" si="0"/>
        <v>81</v>
      </c>
      <c r="J18" s="14">
        <f t="shared" si="1"/>
        <v>0</v>
      </c>
      <c r="K18" s="14">
        <f t="shared" si="2"/>
        <v>0</v>
      </c>
      <c r="L18" s="14"/>
      <c r="M18" s="14"/>
      <c r="N18" s="14"/>
      <c r="O18" s="14"/>
      <c r="P18" s="14"/>
      <c r="Q18" s="14"/>
      <c r="R18" s="14"/>
      <c r="S18" s="14"/>
      <c r="U18" s="14">
        <f t="shared" si="3"/>
        <v>81</v>
      </c>
      <c r="V18" s="14">
        <f t="shared" si="4"/>
        <v>36</v>
      </c>
      <c r="W18" s="14">
        <v>8</v>
      </c>
      <c r="X18" s="14"/>
      <c r="Y18" s="14">
        <v>28</v>
      </c>
      <c r="Z18" s="14">
        <v>45</v>
      </c>
      <c r="AA18" s="14"/>
      <c r="AB18" s="14"/>
      <c r="AC18" s="14"/>
      <c r="AD18" s="14" t="s">
        <v>62</v>
      </c>
      <c r="AE18" s="14"/>
      <c r="AF18" s="13"/>
      <c r="AG18" s="1001"/>
    </row>
    <row r="19" spans="1:33" s="7" customFormat="1" ht="24" customHeight="1" x14ac:dyDescent="0.25">
      <c r="A19" s="211" t="s">
        <v>526</v>
      </c>
      <c r="B19" s="440" t="s">
        <v>334</v>
      </c>
      <c r="C19" s="47"/>
      <c r="D19" s="47"/>
      <c r="E19" s="47"/>
      <c r="F19" s="1113"/>
      <c r="G19" s="59">
        <v>324</v>
      </c>
      <c r="H19" s="14"/>
      <c r="I19" s="14">
        <f t="shared" si="0"/>
        <v>250</v>
      </c>
      <c r="J19" s="14">
        <f t="shared" si="1"/>
        <v>148</v>
      </c>
      <c r="K19" s="14">
        <f t="shared" si="2"/>
        <v>48</v>
      </c>
      <c r="L19" s="14">
        <v>30</v>
      </c>
      <c r="M19" s="14"/>
      <c r="N19" s="14">
        <v>18</v>
      </c>
      <c r="O19" s="14">
        <v>100</v>
      </c>
      <c r="P19" s="14"/>
      <c r="Q19" s="14"/>
      <c r="R19" s="14"/>
      <c r="T19" s="14" t="s">
        <v>30</v>
      </c>
      <c r="U19" s="14">
        <f t="shared" si="3"/>
        <v>102</v>
      </c>
      <c r="V19" s="14">
        <f t="shared" si="4"/>
        <v>36</v>
      </c>
      <c r="W19" s="14">
        <v>20</v>
      </c>
      <c r="X19" s="14"/>
      <c r="Y19" s="14">
        <v>16</v>
      </c>
      <c r="Z19" s="14">
        <v>66</v>
      </c>
      <c r="AA19" s="14"/>
      <c r="AB19" s="14"/>
      <c r="AC19" s="45" t="s">
        <v>58</v>
      </c>
      <c r="AD19" s="14"/>
      <c r="AE19" s="14"/>
      <c r="AF19" s="13"/>
      <c r="AG19" s="1001"/>
    </row>
    <row r="20" spans="1:33" s="7" customFormat="1" ht="21.75" customHeight="1" x14ac:dyDescent="0.25">
      <c r="A20" s="211" t="s">
        <v>527</v>
      </c>
      <c r="B20" s="440" t="s">
        <v>463</v>
      </c>
      <c r="C20" s="211"/>
      <c r="D20" s="440"/>
      <c r="E20" s="211"/>
      <c r="F20" s="1113"/>
      <c r="G20" s="59">
        <v>54</v>
      </c>
      <c r="H20" s="14"/>
      <c r="I20" s="14">
        <f t="shared" si="0"/>
        <v>54</v>
      </c>
      <c r="J20" s="14">
        <f t="shared" si="1"/>
        <v>54</v>
      </c>
      <c r="K20" s="14">
        <f t="shared" si="2"/>
        <v>24</v>
      </c>
      <c r="L20" s="14">
        <v>6</v>
      </c>
      <c r="M20" s="14"/>
      <c r="N20" s="14">
        <v>18</v>
      </c>
      <c r="O20" s="14">
        <v>30</v>
      </c>
      <c r="P20" s="14"/>
      <c r="Q20" s="14"/>
      <c r="R20" s="14"/>
      <c r="S20" s="45" t="s">
        <v>58</v>
      </c>
      <c r="T20" s="14"/>
      <c r="U20" s="14">
        <f t="shared" si="3"/>
        <v>0</v>
      </c>
      <c r="V20" s="14">
        <f t="shared" si="4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3"/>
      <c r="AG20" s="1001" t="s">
        <v>528</v>
      </c>
    </row>
    <row r="21" spans="1:33" s="7" customFormat="1" ht="23.25" customHeight="1" x14ac:dyDescent="0.25">
      <c r="A21" s="211" t="s">
        <v>482</v>
      </c>
      <c r="B21" s="440" t="s">
        <v>485</v>
      </c>
      <c r="C21" s="211"/>
      <c r="D21" s="440"/>
      <c r="E21" s="211"/>
      <c r="F21" s="1113"/>
      <c r="G21" s="59">
        <v>81</v>
      </c>
      <c r="H21" s="14"/>
      <c r="I21" s="14">
        <f t="shared" si="0"/>
        <v>81</v>
      </c>
      <c r="J21" s="14">
        <f t="shared" si="1"/>
        <v>81</v>
      </c>
      <c r="K21" s="14">
        <f t="shared" si="2"/>
        <v>36</v>
      </c>
      <c r="L21" s="14">
        <v>24</v>
      </c>
      <c r="M21" s="14"/>
      <c r="N21" s="14">
        <v>12</v>
      </c>
      <c r="O21" s="14">
        <v>45</v>
      </c>
      <c r="P21" s="14"/>
      <c r="Q21" s="14"/>
      <c r="R21" s="14"/>
      <c r="S21" s="14"/>
      <c r="T21" s="14" t="s">
        <v>62</v>
      </c>
      <c r="U21" s="14">
        <f t="shared" si="3"/>
        <v>0</v>
      </c>
      <c r="V21" s="14">
        <f t="shared" si="4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21"/>
      <c r="AG21" s="1001" t="s">
        <v>529</v>
      </c>
    </row>
    <row r="22" spans="1:33" s="1041" customFormat="1" ht="36.75" customHeight="1" x14ac:dyDescent="0.25">
      <c r="A22" s="211" t="s">
        <v>339</v>
      </c>
      <c r="B22" s="440" t="s">
        <v>530</v>
      </c>
      <c r="C22" s="35"/>
      <c r="D22" s="35"/>
      <c r="E22" s="35"/>
      <c r="F22" s="1113"/>
      <c r="G22" s="59">
        <v>351</v>
      </c>
      <c r="H22" s="14"/>
      <c r="I22" s="14">
        <f t="shared" si="0"/>
        <v>216</v>
      </c>
      <c r="J22" s="14">
        <f t="shared" si="1"/>
        <v>144</v>
      </c>
      <c r="K22" s="14">
        <f t="shared" si="2"/>
        <v>74</v>
      </c>
      <c r="L22" s="14">
        <v>36</v>
      </c>
      <c r="M22" s="14"/>
      <c r="N22" s="14">
        <v>38</v>
      </c>
      <c r="O22" s="14">
        <v>70</v>
      </c>
      <c r="P22" s="14"/>
      <c r="Q22" s="14"/>
      <c r="R22" s="14"/>
      <c r="S22" s="14"/>
      <c r="T22" s="14" t="s">
        <v>62</v>
      </c>
      <c r="U22" s="14">
        <f t="shared" si="3"/>
        <v>72</v>
      </c>
      <c r="V22" s="14">
        <f t="shared" si="4"/>
        <v>36</v>
      </c>
      <c r="W22" s="14">
        <v>16</v>
      </c>
      <c r="X22" s="14"/>
      <c r="Y22" s="14">
        <v>20</v>
      </c>
      <c r="Z22" s="14">
        <v>36</v>
      </c>
      <c r="AA22" s="14"/>
      <c r="AB22" s="14"/>
      <c r="AC22" s="14"/>
      <c r="AD22" s="14" t="s">
        <v>62</v>
      </c>
      <c r="AE22" s="14"/>
      <c r="AF22" s="13"/>
      <c r="AG22" s="1114"/>
    </row>
    <row r="23" spans="1:33" s="7" customFormat="1" ht="30.75" customHeight="1" x14ac:dyDescent="0.25">
      <c r="A23" s="211" t="s">
        <v>322</v>
      </c>
      <c r="B23" s="440" t="s">
        <v>466</v>
      </c>
      <c r="C23" s="35"/>
      <c r="D23" s="35"/>
      <c r="E23" s="35"/>
      <c r="F23" s="1109"/>
      <c r="G23" s="59">
        <v>162</v>
      </c>
      <c r="H23" s="14"/>
      <c r="I23" s="14">
        <f t="shared" si="0"/>
        <v>162</v>
      </c>
      <c r="J23" s="14">
        <f t="shared" si="1"/>
        <v>0</v>
      </c>
      <c r="K23" s="14">
        <f t="shared" si="2"/>
        <v>0</v>
      </c>
      <c r="L23" s="14"/>
      <c r="M23" s="14"/>
      <c r="N23" s="14"/>
      <c r="O23" s="14"/>
      <c r="P23" s="14"/>
      <c r="Q23" s="14"/>
      <c r="R23" s="14"/>
      <c r="S23" s="14"/>
      <c r="T23" s="14"/>
      <c r="U23" s="14">
        <f t="shared" si="3"/>
        <v>162</v>
      </c>
      <c r="V23" s="14">
        <f t="shared" si="4"/>
        <v>108</v>
      </c>
      <c r="W23" s="14"/>
      <c r="X23" s="14"/>
      <c r="Y23" s="14">
        <v>108</v>
      </c>
      <c r="Z23" s="14">
        <v>54</v>
      </c>
      <c r="AA23" s="14"/>
      <c r="AB23" s="14"/>
      <c r="AC23" s="14"/>
      <c r="AD23" s="14" t="s">
        <v>62</v>
      </c>
      <c r="AE23" s="14"/>
      <c r="AF23" s="21"/>
      <c r="AG23" s="837"/>
    </row>
    <row r="24" spans="1:33" s="7" customFormat="1" ht="30.75" customHeight="1" x14ac:dyDescent="0.25">
      <c r="A24" s="211" t="s">
        <v>325</v>
      </c>
      <c r="B24" s="440" t="s">
        <v>487</v>
      </c>
      <c r="C24" s="35"/>
      <c r="D24" s="35"/>
      <c r="E24" s="35"/>
      <c r="F24" s="1115"/>
      <c r="G24" s="59">
        <v>270</v>
      </c>
      <c r="H24" s="14"/>
      <c r="I24" s="14">
        <f t="shared" si="0"/>
        <v>270</v>
      </c>
      <c r="J24" s="14">
        <f t="shared" si="1"/>
        <v>0</v>
      </c>
      <c r="K24" s="14">
        <f t="shared" si="2"/>
        <v>0</v>
      </c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si="3"/>
        <v>270</v>
      </c>
      <c r="V24" s="14">
        <f t="shared" si="4"/>
        <v>240</v>
      </c>
      <c r="W24" s="14"/>
      <c r="X24" s="14"/>
      <c r="Y24" s="14">
        <v>240</v>
      </c>
      <c r="Z24" s="14">
        <v>30</v>
      </c>
      <c r="AA24" s="14"/>
      <c r="AB24" s="14"/>
      <c r="AC24" s="14"/>
      <c r="AD24" s="14"/>
      <c r="AE24" s="14"/>
      <c r="AF24" s="21"/>
      <c r="AG24" s="837"/>
    </row>
    <row r="25" spans="1:33" s="7" customFormat="1" ht="24.75" customHeight="1" x14ac:dyDescent="0.25">
      <c r="A25" s="211" t="s">
        <v>531</v>
      </c>
      <c r="B25" s="440" t="s">
        <v>511</v>
      </c>
      <c r="C25" s="35"/>
      <c r="D25" s="35"/>
      <c r="E25" s="35"/>
      <c r="F25" s="1113"/>
      <c r="G25" s="59">
        <v>162</v>
      </c>
      <c r="H25" s="14"/>
      <c r="I25" s="14">
        <f t="shared" si="0"/>
        <v>162</v>
      </c>
      <c r="J25" s="14">
        <f t="shared" si="1"/>
        <v>162</v>
      </c>
      <c r="K25" s="14">
        <f t="shared" si="2"/>
        <v>108</v>
      </c>
      <c r="L25" s="14"/>
      <c r="M25" s="14"/>
      <c r="N25" s="39">
        <v>108</v>
      </c>
      <c r="O25" s="14">
        <v>54</v>
      </c>
      <c r="P25" s="14"/>
      <c r="Q25" s="14"/>
      <c r="R25" s="14"/>
      <c r="S25" s="14"/>
      <c r="T25" s="14" t="s">
        <v>62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21"/>
      <c r="AG25" s="1111" t="s">
        <v>532</v>
      </c>
    </row>
    <row r="26" spans="1:33" s="7" customFormat="1" ht="39.75" customHeight="1" thickBot="1" x14ac:dyDescent="0.3">
      <c r="A26" s="1116"/>
      <c r="B26" s="1117"/>
      <c r="C26" s="1118"/>
      <c r="D26" s="1119"/>
      <c r="E26" s="1118"/>
      <c r="F26" s="1120"/>
      <c r="G26" s="1121"/>
      <c r="H26" s="1122"/>
      <c r="I26" s="1123"/>
      <c r="J26" s="63"/>
      <c r="K26" s="64"/>
      <c r="L26" s="1124"/>
      <c r="M26" s="1124"/>
      <c r="N26" s="1124"/>
      <c r="O26" s="1124"/>
      <c r="P26" s="1124"/>
      <c r="Q26" s="1124"/>
      <c r="R26" s="1124"/>
      <c r="S26" s="1124"/>
      <c r="T26" s="1125"/>
      <c r="U26" s="968"/>
      <c r="V26" s="64"/>
      <c r="W26" s="1124"/>
      <c r="X26" s="1124"/>
      <c r="Y26" s="1124"/>
      <c r="Z26" s="1124"/>
      <c r="AA26" s="1124"/>
      <c r="AB26" s="1124"/>
      <c r="AC26" s="1124"/>
      <c r="AD26" s="1125"/>
      <c r="AE26" s="1124"/>
      <c r="AF26" s="1126"/>
      <c r="AG26" s="1127"/>
    </row>
    <row r="27" spans="1:33" s="361" customFormat="1" ht="18.75" customHeight="1" thickTop="1" x14ac:dyDescent="0.25">
      <c r="A27" s="1008"/>
      <c r="B27" s="496" t="s">
        <v>95</v>
      </c>
      <c r="C27" s="496"/>
      <c r="D27" s="496"/>
      <c r="E27" s="496"/>
      <c r="F27" s="384"/>
      <c r="G27" s="384">
        <f t="shared" ref="G27:K27" si="5">SUM(G9:G26)</f>
        <v>2430</v>
      </c>
      <c r="H27" s="384">
        <f t="shared" si="5"/>
        <v>0</v>
      </c>
      <c r="I27" s="384">
        <f t="shared" si="5"/>
        <v>1897</v>
      </c>
      <c r="J27" s="384">
        <f t="shared" si="5"/>
        <v>929</v>
      </c>
      <c r="K27" s="384">
        <f t="shared" si="5"/>
        <v>464</v>
      </c>
      <c r="L27" s="384">
        <f>SUM(L9:L26)</f>
        <v>156</v>
      </c>
      <c r="M27" s="384">
        <f>SUM(M9:M26)</f>
        <v>0</v>
      </c>
      <c r="N27" s="384">
        <f t="shared" ref="N27:O27" si="6">SUM(N9:N26)</f>
        <v>308</v>
      </c>
      <c r="O27" s="384">
        <f t="shared" si="6"/>
        <v>465</v>
      </c>
      <c r="P27" s="384"/>
      <c r="Q27" s="384"/>
      <c r="R27" s="384"/>
      <c r="S27" s="384"/>
      <c r="T27" s="385"/>
      <c r="U27" s="384">
        <f t="shared" ref="U27:V27" si="7">SUM(U9:U26)</f>
        <v>968</v>
      </c>
      <c r="V27" s="384">
        <f t="shared" si="7"/>
        <v>610</v>
      </c>
      <c r="W27" s="384">
        <f>SUM(W9:W26)</f>
        <v>116</v>
      </c>
      <c r="X27" s="384">
        <f t="shared" ref="X27:Z27" si="8">SUM(X9:X26)</f>
        <v>0</v>
      </c>
      <c r="Y27" s="384">
        <f t="shared" si="8"/>
        <v>494</v>
      </c>
      <c r="Z27" s="384">
        <f t="shared" si="8"/>
        <v>358</v>
      </c>
      <c r="AA27" s="384"/>
      <c r="AB27" s="384"/>
      <c r="AC27" s="384"/>
      <c r="AD27" s="385"/>
      <c r="AE27" s="897"/>
      <c r="AF27" s="898"/>
      <c r="AG27" s="1128"/>
    </row>
    <row r="28" spans="1:33" s="361" customFormat="1" ht="18.75" customHeight="1" x14ac:dyDescent="0.25">
      <c r="A28" s="915"/>
      <c r="B28" s="123" t="s">
        <v>96</v>
      </c>
      <c r="C28" s="123"/>
      <c r="D28" s="123"/>
      <c r="E28" s="123"/>
      <c r="F28" s="129"/>
      <c r="G28" s="129"/>
      <c r="H28" s="129"/>
      <c r="I28" s="130"/>
      <c r="J28" s="129"/>
      <c r="K28" s="128">
        <f>(K27-K25)/12</f>
        <v>29.666666666666668</v>
      </c>
      <c r="L28" s="129"/>
      <c r="M28" s="134"/>
      <c r="N28" s="129"/>
      <c r="O28" s="129"/>
      <c r="P28" s="129"/>
      <c r="Q28" s="129"/>
      <c r="R28" s="129"/>
      <c r="S28" s="129"/>
      <c r="T28" s="130"/>
      <c r="U28" s="129"/>
      <c r="V28" s="128">
        <f>(V27-V24-V23)/9</f>
        <v>29.111111111111111</v>
      </c>
      <c r="W28" s="129"/>
      <c r="X28" s="129"/>
      <c r="Y28" s="129"/>
      <c r="Z28" s="129"/>
      <c r="AA28" s="129"/>
      <c r="AB28" s="129"/>
      <c r="AC28" s="129"/>
      <c r="AD28" s="130"/>
      <c r="AE28" s="131"/>
      <c r="AF28" s="909"/>
      <c r="AG28" s="1128"/>
    </row>
    <row r="29" spans="1:33" s="361" customFormat="1" ht="18.75" customHeight="1" x14ac:dyDescent="0.25">
      <c r="A29" s="915"/>
      <c r="B29" s="123" t="s">
        <v>97</v>
      </c>
      <c r="C29" s="123"/>
      <c r="D29" s="123"/>
      <c r="E29" s="123"/>
      <c r="F29" s="129"/>
      <c r="G29" s="129"/>
      <c r="H29" s="129"/>
      <c r="I29" s="130"/>
      <c r="J29" s="127"/>
      <c r="K29" s="129"/>
      <c r="L29" s="129"/>
      <c r="M29" s="129"/>
      <c r="N29" s="129"/>
      <c r="O29" s="129"/>
      <c r="P29" s="129"/>
      <c r="Q29" s="129"/>
      <c r="R29" s="129"/>
      <c r="S29" s="129">
        <v>3</v>
      </c>
      <c r="T29" s="130"/>
      <c r="U29" s="127"/>
      <c r="V29" s="129"/>
      <c r="W29" s="129"/>
      <c r="X29" s="129"/>
      <c r="Y29" s="129"/>
      <c r="Z29" s="129"/>
      <c r="AA29" s="129"/>
      <c r="AB29" s="129"/>
      <c r="AC29" s="129">
        <v>3</v>
      </c>
      <c r="AD29" s="130"/>
      <c r="AE29" s="131"/>
      <c r="AF29" s="911"/>
      <c r="AG29" s="1128"/>
    </row>
    <row r="30" spans="1:33" s="361" customFormat="1" ht="18.75" customHeight="1" x14ac:dyDescent="0.25">
      <c r="A30" s="915"/>
      <c r="B30" s="123" t="s">
        <v>99</v>
      </c>
      <c r="C30" s="123"/>
      <c r="D30" s="123"/>
      <c r="E30" s="123"/>
      <c r="F30" s="129"/>
      <c r="G30" s="129"/>
      <c r="H30" s="129"/>
      <c r="I30" s="130"/>
      <c r="J30" s="127"/>
      <c r="K30" s="1129"/>
      <c r="L30" s="129"/>
      <c r="M30" s="129"/>
      <c r="N30" s="129"/>
      <c r="O30" s="129"/>
      <c r="P30" s="129"/>
      <c r="Q30" s="129"/>
      <c r="R30" s="129"/>
      <c r="S30" s="129"/>
      <c r="T30" s="130">
        <v>7</v>
      </c>
      <c r="U30" s="127"/>
      <c r="V30" s="1129"/>
      <c r="W30" s="129"/>
      <c r="X30" s="129"/>
      <c r="Y30" s="129"/>
      <c r="Z30" s="129"/>
      <c r="AA30" s="129"/>
      <c r="AB30" s="129"/>
      <c r="AC30" s="129"/>
      <c r="AD30" s="130">
        <v>6</v>
      </c>
      <c r="AE30" s="131"/>
      <c r="AF30" s="911"/>
      <c r="AG30" s="1128"/>
    </row>
    <row r="31" spans="1:33" s="361" customFormat="1" ht="32.25" customHeight="1" x14ac:dyDescent="0.25">
      <c r="A31" s="915"/>
      <c r="B31" s="136" t="s">
        <v>102</v>
      </c>
      <c r="C31" s="136"/>
      <c r="D31" s="136"/>
      <c r="E31" s="136"/>
      <c r="F31" s="129"/>
      <c r="G31" s="129"/>
      <c r="H31" s="129"/>
      <c r="I31" s="130"/>
      <c r="J31" s="127"/>
      <c r="K31" s="129"/>
      <c r="L31" s="129"/>
      <c r="M31" s="129"/>
      <c r="N31" s="129"/>
      <c r="O31" s="129"/>
      <c r="P31" s="129"/>
      <c r="Q31" s="129"/>
      <c r="R31" s="129"/>
      <c r="S31" s="129"/>
      <c r="T31" s="130"/>
      <c r="U31" s="127"/>
      <c r="V31" s="129"/>
      <c r="W31" s="129"/>
      <c r="X31" s="129"/>
      <c r="Y31" s="129"/>
      <c r="Z31" s="129"/>
      <c r="AA31" s="129"/>
      <c r="AB31" s="129"/>
      <c r="AC31" s="129"/>
      <c r="AD31" s="130"/>
      <c r="AE31" s="131"/>
      <c r="AF31" s="911"/>
      <c r="AG31" s="1128"/>
    </row>
    <row r="32" spans="1:33" s="361" customFormat="1" ht="16.5" customHeight="1" x14ac:dyDescent="0.25">
      <c r="A32" s="915"/>
      <c r="B32" s="635" t="s">
        <v>103</v>
      </c>
      <c r="C32" s="141"/>
      <c r="D32" s="141"/>
      <c r="E32" s="141"/>
      <c r="F32" s="129">
        <f>F27</f>
        <v>0</v>
      </c>
      <c r="G32" s="129">
        <f t="shared" ref="G32:AD32" si="9">G27</f>
        <v>2430</v>
      </c>
      <c r="H32" s="129">
        <f t="shared" si="9"/>
        <v>0</v>
      </c>
      <c r="I32" s="124">
        <f t="shared" si="9"/>
        <v>1897</v>
      </c>
      <c r="J32" s="143">
        <f t="shared" si="9"/>
        <v>929</v>
      </c>
      <c r="K32" s="129">
        <f t="shared" si="9"/>
        <v>464</v>
      </c>
      <c r="L32" s="129">
        <f t="shared" si="9"/>
        <v>156</v>
      </c>
      <c r="M32" s="129">
        <f t="shared" si="9"/>
        <v>0</v>
      </c>
      <c r="N32" s="129">
        <f t="shared" si="9"/>
        <v>308</v>
      </c>
      <c r="O32" s="129">
        <f t="shared" si="9"/>
        <v>465</v>
      </c>
      <c r="P32" s="129">
        <f t="shared" si="9"/>
        <v>0</v>
      </c>
      <c r="Q32" s="129">
        <f t="shared" si="9"/>
        <v>0</v>
      </c>
      <c r="R32" s="129">
        <f t="shared" si="9"/>
        <v>0</v>
      </c>
      <c r="S32" s="129">
        <f t="shared" si="9"/>
        <v>0</v>
      </c>
      <c r="T32" s="130">
        <f t="shared" si="9"/>
        <v>0</v>
      </c>
      <c r="U32" s="127">
        <f t="shared" si="9"/>
        <v>968</v>
      </c>
      <c r="V32" s="129">
        <f t="shared" si="9"/>
        <v>610</v>
      </c>
      <c r="W32" s="129">
        <f t="shared" si="9"/>
        <v>116</v>
      </c>
      <c r="X32" s="129">
        <f t="shared" si="9"/>
        <v>0</v>
      </c>
      <c r="Y32" s="129">
        <f t="shared" si="9"/>
        <v>494</v>
      </c>
      <c r="Z32" s="129">
        <f t="shared" si="9"/>
        <v>358</v>
      </c>
      <c r="AA32" s="129">
        <f t="shared" si="9"/>
        <v>0</v>
      </c>
      <c r="AB32" s="129">
        <f t="shared" si="9"/>
        <v>0</v>
      </c>
      <c r="AC32" s="129">
        <f t="shared" si="9"/>
        <v>0</v>
      </c>
      <c r="AD32" s="130">
        <f t="shared" si="9"/>
        <v>0</v>
      </c>
      <c r="AE32" s="131"/>
      <c r="AF32" s="911"/>
      <c r="AG32" s="1128"/>
    </row>
    <row r="33" spans="1:56" s="4" customFormat="1" ht="11.25" customHeight="1" x14ac:dyDescent="0.25">
      <c r="G33" s="145"/>
      <c r="I33" s="145"/>
      <c r="AG33" s="196"/>
    </row>
    <row r="34" spans="1:56" s="4" customFormat="1" ht="21.75" customHeight="1" x14ac:dyDescent="0.3">
      <c r="A34"/>
      <c r="B34" s="180" t="s">
        <v>130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 t="s">
        <v>131</v>
      </c>
      <c r="P34" s="180"/>
      <c r="Q34" s="180"/>
      <c r="R34" s="180"/>
      <c r="S34" s="180"/>
      <c r="T34" s="180"/>
      <c r="U34" s="180"/>
      <c r="V34" s="181"/>
      <c r="W34" s="181"/>
      <c r="X34" s="182"/>
      <c r="Y34" s="183"/>
      <c r="Z34" s="183"/>
      <c r="AA34" s="183"/>
      <c r="AB34" s="183"/>
      <c r="AC34" s="184"/>
      <c r="AD34" s="184"/>
      <c r="AE34" s="182"/>
      <c r="AF34" s="185"/>
      <c r="AG34" s="19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</row>
    <row r="35" spans="1:56" s="4" customFormat="1" ht="15.75" customHeight="1" x14ac:dyDescent="0.25">
      <c r="B35" s="1706"/>
      <c r="C35" s="1706"/>
      <c r="D35" s="1706"/>
      <c r="E35" s="1706"/>
      <c r="F35" s="1706"/>
      <c r="G35" s="1706"/>
      <c r="H35" s="1706"/>
      <c r="I35" s="1706"/>
      <c r="J35" s="1706"/>
      <c r="K35" s="1706"/>
      <c r="L35" s="1706"/>
      <c r="M35" s="1706"/>
      <c r="N35" s="1706"/>
      <c r="V35" s="4" t="s">
        <v>132</v>
      </c>
      <c r="W35" s="187"/>
      <c r="X35" s="188" t="s">
        <v>133</v>
      </c>
      <c r="Y35" s="186"/>
      <c r="Z35" s="186"/>
      <c r="AA35" s="186"/>
      <c r="AB35" s="189"/>
      <c r="AC35" s="190"/>
      <c r="AD35" s="190"/>
      <c r="AE35" s="190"/>
      <c r="AF35" s="190"/>
      <c r="AG35" s="796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</row>
    <row r="36" spans="1:56" s="4" customFormat="1" ht="21.75" customHeight="1" x14ac:dyDescent="0.3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0"/>
      <c r="P36" s="180"/>
      <c r="Q36" s="180"/>
      <c r="R36" s="180"/>
      <c r="S36" s="180"/>
      <c r="T36" s="180"/>
      <c r="U36" s="180"/>
      <c r="V36" s="180"/>
      <c r="W36" s="180"/>
      <c r="X36" s="182"/>
      <c r="Y36" s="182"/>
      <c r="Z36" s="182"/>
      <c r="AA36" s="182"/>
      <c r="AB36" s="192"/>
      <c r="AC36" s="193"/>
      <c r="AD36" s="193"/>
      <c r="AE36" s="193"/>
      <c r="AF36" s="193"/>
      <c r="AG36" s="796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</row>
    <row r="37" spans="1:56" s="4" customFormat="1" ht="23.25" customHeight="1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0" t="s">
        <v>134</v>
      </c>
      <c r="P37" s="180"/>
      <c r="Q37" s="180"/>
      <c r="R37" s="180"/>
      <c r="S37" s="180"/>
      <c r="T37" s="180"/>
      <c r="U37" s="180"/>
      <c r="V37" s="181"/>
      <c r="W37" s="181"/>
      <c r="X37" s="182"/>
      <c r="Y37" s="183"/>
      <c r="Z37" s="183"/>
      <c r="AA37" s="183"/>
      <c r="AB37" s="183"/>
      <c r="AC37" s="193"/>
      <c r="AD37" s="193"/>
      <c r="AE37" s="193"/>
      <c r="AF37" s="193"/>
      <c r="AG37" s="796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</row>
    <row r="38" spans="1:56" s="4" customFormat="1" ht="18.75" customHeight="1" x14ac:dyDescent="0.2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V38" s="4" t="s">
        <v>132</v>
      </c>
      <c r="W38" s="187"/>
      <c r="X38" s="188" t="s">
        <v>133</v>
      </c>
      <c r="Y38" s="186"/>
      <c r="Z38" s="186"/>
      <c r="AA38" s="186"/>
      <c r="AB38" s="189"/>
      <c r="AC38" s="193"/>
      <c r="AD38" s="193"/>
      <c r="AE38" s="193"/>
      <c r="AF38" s="193"/>
      <c r="AG38" s="796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</row>
    <row r="39" spans="1:56" s="4" customFormat="1" ht="18" customHeight="1" x14ac:dyDescent="0.25">
      <c r="G39" s="145"/>
      <c r="I39" s="145"/>
      <c r="AG39" s="796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</row>
    <row r="40" spans="1:56" s="4" customFormat="1" ht="16.5" customHeight="1" x14ac:dyDescent="0.3">
      <c r="G40" s="145"/>
      <c r="I40" s="145"/>
      <c r="AG40" s="918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</row>
    <row r="41" spans="1:56" s="4" customFormat="1" ht="27" customHeight="1" x14ac:dyDescent="0.25">
      <c r="G41" s="145"/>
      <c r="I41" s="145"/>
      <c r="AG41" s="798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1:56" s="4" customFormat="1" ht="25.5" customHeight="1" x14ac:dyDescent="0.25">
      <c r="A42" s="4" t="s">
        <v>469</v>
      </c>
      <c r="F42" s="4" t="s">
        <v>533</v>
      </c>
      <c r="G42" s="145"/>
      <c r="I42" s="145"/>
      <c r="AG42" s="196"/>
    </row>
    <row r="43" spans="1:56" s="4" customFormat="1" ht="13.5" customHeight="1" x14ac:dyDescent="0.25">
      <c r="G43" s="145"/>
      <c r="I43" s="145"/>
      <c r="AG43" s="196"/>
    </row>
    <row r="44" spans="1:56" s="4" customFormat="1" ht="28.5" customHeight="1" x14ac:dyDescent="0.25">
      <c r="A44" s="4" t="s">
        <v>470</v>
      </c>
      <c r="F44" s="4" t="s">
        <v>534</v>
      </c>
      <c r="G44" s="145"/>
      <c r="I44" s="145"/>
      <c r="AG44" s="196"/>
    </row>
    <row r="45" spans="1:56" s="4" customFormat="1" ht="13.5" customHeight="1" x14ac:dyDescent="0.25">
      <c r="G45" s="145"/>
      <c r="I45" s="145"/>
      <c r="AG45" s="196"/>
    </row>
    <row r="46" spans="1:56" s="4" customFormat="1" ht="13.5" customHeight="1" x14ac:dyDescent="0.25">
      <c r="G46" s="145"/>
      <c r="I46" s="145"/>
      <c r="AG46" s="196"/>
    </row>
    <row r="47" spans="1:56" s="4" customFormat="1" ht="13.5" customHeight="1" x14ac:dyDescent="0.25">
      <c r="G47" s="145"/>
      <c r="I47" s="145"/>
      <c r="AG47" s="196"/>
    </row>
    <row r="48" spans="1:56" s="4" customFormat="1" ht="13.5" customHeight="1" x14ac:dyDescent="0.25">
      <c r="G48" s="145"/>
      <c r="I48" s="145"/>
      <c r="AG48" s="196"/>
    </row>
    <row r="49" spans="7:33" s="4" customFormat="1" ht="13.5" customHeight="1" x14ac:dyDescent="0.25">
      <c r="G49" s="145"/>
      <c r="I49" s="145"/>
      <c r="AG49" s="196"/>
    </row>
    <row r="50" spans="7:33" s="4" customFormat="1" ht="13.5" customHeight="1" x14ac:dyDescent="0.25">
      <c r="G50" s="145"/>
      <c r="I50" s="145"/>
      <c r="AG50" s="196"/>
    </row>
    <row r="51" spans="7:33" s="4" customFormat="1" ht="13.5" customHeight="1" x14ac:dyDescent="0.25">
      <c r="G51" s="145"/>
      <c r="I51" s="145"/>
      <c r="AG51" s="196"/>
    </row>
    <row r="52" spans="7:33" s="4" customFormat="1" ht="13.5" customHeight="1" x14ac:dyDescent="0.25">
      <c r="G52" s="145"/>
      <c r="I52" s="145"/>
      <c r="AG52" s="196"/>
    </row>
    <row r="53" spans="7:33" s="4" customFormat="1" ht="13.5" customHeight="1" x14ac:dyDescent="0.25">
      <c r="G53" s="145"/>
      <c r="I53" s="145"/>
      <c r="AG53" s="196"/>
    </row>
    <row r="54" spans="7:33" s="4" customFormat="1" ht="13.5" customHeight="1" x14ac:dyDescent="0.25">
      <c r="G54" s="145"/>
      <c r="I54" s="145"/>
      <c r="AG54" s="196"/>
    </row>
    <row r="55" spans="7:33" s="4" customFormat="1" ht="13.5" customHeight="1" x14ac:dyDescent="0.25">
      <c r="G55" s="145"/>
      <c r="I55" s="145"/>
      <c r="AG55" s="196"/>
    </row>
    <row r="56" spans="7:33" s="4" customFormat="1" ht="13.5" customHeight="1" x14ac:dyDescent="0.25">
      <c r="G56" s="145"/>
      <c r="I56" s="145"/>
      <c r="AG56" s="196"/>
    </row>
    <row r="57" spans="7:33" s="4" customFormat="1" x14ac:dyDescent="0.25">
      <c r="G57" s="145"/>
      <c r="I57" s="145"/>
      <c r="AG57" s="196"/>
    </row>
    <row r="58" spans="7:33" s="4" customFormat="1" x14ac:dyDescent="0.25">
      <c r="G58" s="145"/>
      <c r="I58" s="145"/>
      <c r="AG58" s="196"/>
    </row>
    <row r="59" spans="7:33" s="4" customFormat="1" x14ac:dyDescent="0.25">
      <c r="G59" s="145"/>
      <c r="I59" s="145"/>
      <c r="AG59" s="196"/>
    </row>
    <row r="60" spans="7:33" s="4" customFormat="1" x14ac:dyDescent="0.25">
      <c r="G60" s="145"/>
      <c r="I60" s="145"/>
      <c r="AG60" s="196"/>
    </row>
    <row r="61" spans="7:33" s="4" customFormat="1" x14ac:dyDescent="0.25">
      <c r="G61" s="145"/>
      <c r="I61" s="145"/>
      <c r="AG61" s="196"/>
    </row>
    <row r="62" spans="7:33" s="4" customFormat="1" x14ac:dyDescent="0.25">
      <c r="G62" s="145"/>
      <c r="I62" s="145"/>
      <c r="AG62" s="196"/>
    </row>
    <row r="63" spans="7:33" s="4" customFormat="1" x14ac:dyDescent="0.25">
      <c r="G63" s="145"/>
      <c r="I63" s="145"/>
      <c r="AG63" s="196"/>
    </row>
    <row r="64" spans="7:33" s="4" customFormat="1" x14ac:dyDescent="0.25">
      <c r="G64" s="145"/>
      <c r="I64" s="145"/>
      <c r="AG64" s="196"/>
    </row>
    <row r="65" spans="7:33" s="4" customFormat="1" x14ac:dyDescent="0.25">
      <c r="G65" s="145"/>
      <c r="I65" s="145"/>
      <c r="AG65" s="196"/>
    </row>
    <row r="66" spans="7:33" s="4" customFormat="1" ht="81" customHeight="1" x14ac:dyDescent="0.25">
      <c r="G66" s="145"/>
      <c r="I66" s="145"/>
      <c r="AG66" s="196"/>
    </row>
    <row r="67" spans="7:33" s="4" customFormat="1" x14ac:dyDescent="0.25">
      <c r="G67" s="145"/>
      <c r="I67" s="145"/>
      <c r="AG67" s="196"/>
    </row>
    <row r="68" spans="7:33" s="4" customFormat="1" x14ac:dyDescent="0.25">
      <c r="G68" s="145"/>
      <c r="I68" s="145"/>
      <c r="AG68" s="196"/>
    </row>
    <row r="69" spans="7:33" s="4" customFormat="1" x14ac:dyDescent="0.25">
      <c r="G69" s="145"/>
      <c r="I69" s="145"/>
      <c r="AG69" s="196"/>
    </row>
    <row r="70" spans="7:33" s="4" customFormat="1" x14ac:dyDescent="0.25">
      <c r="G70" s="145"/>
      <c r="I70" s="145"/>
      <c r="AG70" s="196"/>
    </row>
    <row r="71" spans="7:33" s="4" customFormat="1" x14ac:dyDescent="0.25">
      <c r="G71" s="145"/>
      <c r="I71" s="145"/>
      <c r="AG71" s="196"/>
    </row>
    <row r="72" spans="7:33" s="4" customFormat="1" ht="36.75" customHeight="1" x14ac:dyDescent="0.25">
      <c r="G72" s="145"/>
      <c r="I72" s="145"/>
      <c r="AG72" s="196"/>
    </row>
    <row r="73" spans="7:33" s="4" customFormat="1" x14ac:dyDescent="0.25">
      <c r="G73" s="145"/>
      <c r="I73" s="145"/>
      <c r="AG73" s="196"/>
    </row>
    <row r="74" spans="7:33" s="4" customFormat="1" ht="14.25" customHeight="1" x14ac:dyDescent="0.25">
      <c r="G74" s="145"/>
      <c r="I74" s="145"/>
      <c r="AG74" s="196"/>
    </row>
    <row r="75" spans="7:33" s="4" customFormat="1" x14ac:dyDescent="0.25">
      <c r="G75" s="145"/>
      <c r="I75" s="145"/>
      <c r="AG75" s="196"/>
    </row>
    <row r="76" spans="7:33" s="4" customFormat="1" x14ac:dyDescent="0.25">
      <c r="G76" s="145"/>
      <c r="I76" s="145"/>
      <c r="AG76" s="196"/>
    </row>
    <row r="77" spans="7:33" s="4" customFormat="1" x14ac:dyDescent="0.25">
      <c r="G77" s="145"/>
      <c r="I77" s="145"/>
      <c r="AG77" s="196"/>
    </row>
    <row r="78" spans="7:33" s="4" customFormat="1" x14ac:dyDescent="0.25">
      <c r="G78" s="145"/>
      <c r="I78" s="145"/>
      <c r="AG78" s="196"/>
    </row>
    <row r="79" spans="7:33" s="4" customFormat="1" x14ac:dyDescent="0.25">
      <c r="G79" s="145"/>
      <c r="I79" s="145"/>
      <c r="AG79" s="196"/>
    </row>
    <row r="80" spans="7:33" s="4" customFormat="1" x14ac:dyDescent="0.25">
      <c r="G80" s="145"/>
      <c r="I80" s="145"/>
      <c r="AG80" s="196"/>
    </row>
    <row r="81" spans="7:33" s="4" customFormat="1" x14ac:dyDescent="0.25">
      <c r="G81" s="145"/>
      <c r="I81" s="145"/>
      <c r="AG81" s="196"/>
    </row>
    <row r="82" spans="7:33" s="4" customFormat="1" x14ac:dyDescent="0.25">
      <c r="G82" s="145"/>
      <c r="I82" s="145"/>
      <c r="AG82" s="196"/>
    </row>
    <row r="83" spans="7:33" s="4" customFormat="1" x14ac:dyDescent="0.25">
      <c r="G83" s="145"/>
      <c r="I83" s="145"/>
      <c r="AG83" s="196"/>
    </row>
    <row r="84" spans="7:33" s="4" customFormat="1" x14ac:dyDescent="0.25">
      <c r="G84" s="145"/>
      <c r="I84" s="145"/>
      <c r="AG84" s="196"/>
    </row>
    <row r="85" spans="7:33" s="4" customFormat="1" x14ac:dyDescent="0.25">
      <c r="G85" s="145"/>
      <c r="I85" s="145"/>
      <c r="AG85" s="196"/>
    </row>
    <row r="86" spans="7:33" s="4" customFormat="1" x14ac:dyDescent="0.25">
      <c r="G86" s="145"/>
      <c r="I86" s="145"/>
      <c r="AG86" s="196"/>
    </row>
    <row r="87" spans="7:33" s="4" customFormat="1" x14ac:dyDescent="0.25">
      <c r="G87" s="145"/>
      <c r="I87" s="145"/>
      <c r="AG87" s="196"/>
    </row>
    <row r="88" spans="7:33" s="4" customFormat="1" x14ac:dyDescent="0.25">
      <c r="G88" s="145"/>
      <c r="I88" s="145"/>
      <c r="AG88" s="196"/>
    </row>
    <row r="89" spans="7:33" s="4" customFormat="1" x14ac:dyDescent="0.25">
      <c r="G89" s="145"/>
      <c r="I89" s="145"/>
      <c r="AG89" s="196"/>
    </row>
    <row r="90" spans="7:33" s="4" customFormat="1" x14ac:dyDescent="0.25">
      <c r="G90" s="145"/>
      <c r="I90" s="145"/>
      <c r="AG90" s="196"/>
    </row>
    <row r="91" spans="7:33" s="4" customFormat="1" x14ac:dyDescent="0.25">
      <c r="G91" s="145"/>
      <c r="I91" s="145"/>
      <c r="AG91" s="196"/>
    </row>
    <row r="92" spans="7:33" s="4" customFormat="1" x14ac:dyDescent="0.25">
      <c r="G92" s="145"/>
      <c r="I92" s="145"/>
      <c r="AG92" s="196"/>
    </row>
    <row r="93" spans="7:33" s="4" customFormat="1" x14ac:dyDescent="0.25">
      <c r="G93" s="145"/>
      <c r="I93" s="145"/>
      <c r="AG93" s="196"/>
    </row>
    <row r="94" spans="7:33" s="4" customFormat="1" x14ac:dyDescent="0.25">
      <c r="G94" s="145"/>
      <c r="I94" s="145"/>
      <c r="AG94" s="196"/>
    </row>
    <row r="95" spans="7:33" s="4" customFormat="1" x14ac:dyDescent="0.25">
      <c r="G95" s="145"/>
      <c r="I95" s="145"/>
      <c r="AG95" s="196"/>
    </row>
    <row r="96" spans="7:33" s="4" customFormat="1" x14ac:dyDescent="0.25">
      <c r="G96" s="145"/>
      <c r="I96" s="145"/>
      <c r="AG96" s="196"/>
    </row>
    <row r="97" spans="7:33" s="4" customFormat="1" x14ac:dyDescent="0.25">
      <c r="G97" s="145"/>
      <c r="I97" s="145"/>
      <c r="AG97" s="196"/>
    </row>
    <row r="98" spans="7:33" s="4" customFormat="1" x14ac:dyDescent="0.25">
      <c r="G98" s="145"/>
      <c r="I98" s="145"/>
      <c r="AG98" s="196"/>
    </row>
    <row r="99" spans="7:33" s="4" customFormat="1" x14ac:dyDescent="0.25">
      <c r="G99" s="145"/>
      <c r="I99" s="145"/>
      <c r="AG99" s="196"/>
    </row>
    <row r="100" spans="7:33" s="4" customFormat="1" x14ac:dyDescent="0.25">
      <c r="G100" s="145"/>
      <c r="I100" s="145"/>
      <c r="AG100" s="196"/>
    </row>
    <row r="101" spans="7:33" s="4" customFormat="1" x14ac:dyDescent="0.25">
      <c r="G101" s="145"/>
      <c r="I101" s="145"/>
      <c r="AG101" s="196"/>
    </row>
    <row r="102" spans="7:33" s="4" customFormat="1" x14ac:dyDescent="0.25">
      <c r="G102" s="145"/>
      <c r="I102" s="145"/>
      <c r="AG102" s="196"/>
    </row>
    <row r="103" spans="7:33" s="4" customFormat="1" x14ac:dyDescent="0.25">
      <c r="G103" s="145"/>
      <c r="I103" s="145"/>
      <c r="AG103" s="196"/>
    </row>
    <row r="104" spans="7:33" s="4" customFormat="1" x14ac:dyDescent="0.25">
      <c r="G104" s="145"/>
      <c r="I104" s="145"/>
      <c r="AG104" s="196"/>
    </row>
    <row r="105" spans="7:33" s="4" customFormat="1" x14ac:dyDescent="0.25">
      <c r="G105" s="145"/>
      <c r="I105" s="145"/>
      <c r="AG105" s="196"/>
    </row>
    <row r="106" spans="7:33" s="4" customFormat="1" x14ac:dyDescent="0.25">
      <c r="G106" s="145"/>
      <c r="I106" s="145"/>
      <c r="AG106" s="196"/>
    </row>
    <row r="107" spans="7:33" s="4" customFormat="1" x14ac:dyDescent="0.25">
      <c r="G107" s="145"/>
      <c r="I107" s="145"/>
      <c r="AG107" s="196"/>
    </row>
    <row r="108" spans="7:33" s="4" customFormat="1" x14ac:dyDescent="0.25">
      <c r="G108" s="145"/>
      <c r="I108" s="145"/>
      <c r="AG108" s="196"/>
    </row>
    <row r="109" spans="7:33" s="145" customFormat="1" ht="12.75" x14ac:dyDescent="0.2">
      <c r="AG109" s="200"/>
    </row>
    <row r="110" spans="7:33" s="145" customFormat="1" ht="12.75" x14ac:dyDescent="0.2">
      <c r="AG110" s="200"/>
    </row>
    <row r="111" spans="7:33" s="145" customFormat="1" ht="12.75" x14ac:dyDescent="0.2">
      <c r="AG111" s="200"/>
    </row>
    <row r="112" spans="7:33" s="4" customFormat="1" x14ac:dyDescent="0.25">
      <c r="G112" s="145"/>
      <c r="I112" s="145"/>
      <c r="AG112" s="196"/>
    </row>
    <row r="113" spans="7:33" s="4" customFormat="1" x14ac:dyDescent="0.25">
      <c r="G113" s="145"/>
      <c r="I113" s="145"/>
      <c r="AG113" s="196"/>
    </row>
    <row r="114" spans="7:33" s="4" customFormat="1" x14ac:dyDescent="0.25">
      <c r="G114" s="145"/>
      <c r="I114" s="145"/>
      <c r="AG114" s="196"/>
    </row>
    <row r="115" spans="7:33" s="4" customFormat="1" x14ac:dyDescent="0.25">
      <c r="G115" s="145"/>
      <c r="I115" s="145"/>
      <c r="AG115" s="196"/>
    </row>
    <row r="116" spans="7:33" s="4" customFormat="1" x14ac:dyDescent="0.25">
      <c r="G116" s="145"/>
      <c r="I116" s="145"/>
      <c r="AG116" s="196"/>
    </row>
    <row r="117" spans="7:33" s="4" customFormat="1" x14ac:dyDescent="0.25">
      <c r="G117" s="145"/>
      <c r="I117" s="145"/>
      <c r="AG117" s="196"/>
    </row>
    <row r="118" spans="7:33" s="4" customFormat="1" x14ac:dyDescent="0.25">
      <c r="G118" s="145"/>
      <c r="I118" s="145"/>
      <c r="AG118" s="196"/>
    </row>
    <row r="119" spans="7:33" s="4" customFormat="1" x14ac:dyDescent="0.25">
      <c r="G119" s="145"/>
      <c r="I119" s="145"/>
      <c r="AG119" s="196"/>
    </row>
    <row r="120" spans="7:33" s="4" customFormat="1" x14ac:dyDescent="0.25">
      <c r="G120" s="145"/>
      <c r="I120" s="145"/>
      <c r="AG120" s="196"/>
    </row>
    <row r="121" spans="7:33" s="4" customFormat="1" ht="36.75" customHeight="1" x14ac:dyDescent="0.25">
      <c r="G121" s="145"/>
      <c r="I121" s="145"/>
      <c r="AG121" s="196"/>
    </row>
    <row r="122" spans="7:33" s="4" customFormat="1" x14ac:dyDescent="0.25">
      <c r="G122" s="145"/>
      <c r="I122" s="145"/>
      <c r="AG122" s="196"/>
    </row>
    <row r="123" spans="7:33" s="4" customFormat="1" x14ac:dyDescent="0.25">
      <c r="G123" s="145"/>
      <c r="I123" s="145"/>
      <c r="AG123" s="196"/>
    </row>
    <row r="124" spans="7:33" s="4" customFormat="1" x14ac:dyDescent="0.25">
      <c r="G124" s="145"/>
      <c r="I124" s="145"/>
      <c r="AG124" s="196"/>
    </row>
    <row r="125" spans="7:33" s="4" customFormat="1" x14ac:dyDescent="0.25">
      <c r="G125" s="145"/>
      <c r="I125" s="145"/>
      <c r="AG125" s="196"/>
    </row>
    <row r="126" spans="7:33" s="4" customFormat="1" x14ac:dyDescent="0.25">
      <c r="G126" s="145"/>
      <c r="I126" s="145"/>
      <c r="AG126" s="196"/>
    </row>
    <row r="127" spans="7:33" s="4" customFormat="1" x14ac:dyDescent="0.25">
      <c r="G127" s="145"/>
      <c r="I127" s="145"/>
      <c r="AG127" s="196"/>
    </row>
    <row r="128" spans="7:33" s="4" customFormat="1" x14ac:dyDescent="0.25">
      <c r="G128" s="145"/>
      <c r="I128" s="145"/>
      <c r="AG128" s="196"/>
    </row>
    <row r="129" spans="7:33" s="4" customFormat="1" x14ac:dyDescent="0.25">
      <c r="G129" s="145"/>
      <c r="I129" s="145"/>
      <c r="AG129" s="196"/>
    </row>
    <row r="130" spans="7:33" s="4" customFormat="1" x14ac:dyDescent="0.25">
      <c r="G130" s="145"/>
      <c r="I130" s="145"/>
      <c r="AG130" s="196"/>
    </row>
    <row r="131" spans="7:33" s="4" customFormat="1" x14ac:dyDescent="0.25">
      <c r="G131" s="145"/>
      <c r="I131" s="145"/>
      <c r="AG131" s="196"/>
    </row>
    <row r="132" spans="7:33" s="4" customFormat="1" x14ac:dyDescent="0.25">
      <c r="G132" s="145"/>
      <c r="I132" s="145"/>
      <c r="AG132" s="196"/>
    </row>
    <row r="133" spans="7:33" s="4" customFormat="1" x14ac:dyDescent="0.25">
      <c r="G133" s="145"/>
      <c r="I133" s="145"/>
      <c r="AG133" s="196"/>
    </row>
    <row r="134" spans="7:33" s="4" customFormat="1" x14ac:dyDescent="0.25">
      <c r="G134" s="145"/>
      <c r="I134" s="145"/>
      <c r="AG134" s="196"/>
    </row>
    <row r="135" spans="7:33" s="4" customFormat="1" x14ac:dyDescent="0.25">
      <c r="G135" s="145"/>
      <c r="I135" s="145"/>
      <c r="AG135" s="196"/>
    </row>
    <row r="136" spans="7:33" s="4" customFormat="1" x14ac:dyDescent="0.25">
      <c r="G136" s="145"/>
      <c r="I136" s="145"/>
      <c r="AG136" s="196"/>
    </row>
    <row r="137" spans="7:33" s="4" customFormat="1" x14ac:dyDescent="0.25">
      <c r="G137" s="145"/>
      <c r="I137" s="145"/>
      <c r="AG137" s="196"/>
    </row>
    <row r="138" spans="7:33" s="4" customFormat="1" x14ac:dyDescent="0.25">
      <c r="G138" s="145"/>
      <c r="I138" s="145"/>
      <c r="AG138" s="196"/>
    </row>
    <row r="139" spans="7:33" s="4" customFormat="1" x14ac:dyDescent="0.25">
      <c r="G139" s="145"/>
      <c r="I139" s="145"/>
      <c r="AG139" s="196"/>
    </row>
    <row r="140" spans="7:33" s="4" customFormat="1" x14ac:dyDescent="0.25">
      <c r="G140" s="145"/>
      <c r="I140" s="145"/>
      <c r="AG140" s="196"/>
    </row>
    <row r="141" spans="7:33" s="4" customFormat="1" x14ac:dyDescent="0.25">
      <c r="G141" s="145"/>
      <c r="I141" s="145"/>
      <c r="AG141" s="196"/>
    </row>
    <row r="142" spans="7:33" s="4" customFormat="1" x14ac:dyDescent="0.25">
      <c r="G142" s="145"/>
      <c r="I142" s="145"/>
      <c r="AG142" s="196"/>
    </row>
    <row r="143" spans="7:33" s="4" customFormat="1" x14ac:dyDescent="0.25">
      <c r="G143" s="145"/>
      <c r="I143" s="145"/>
      <c r="AG143" s="196"/>
    </row>
    <row r="144" spans="7:33" s="4" customFormat="1" x14ac:dyDescent="0.25">
      <c r="G144" s="145"/>
      <c r="I144" s="145"/>
      <c r="AG144" s="196"/>
    </row>
    <row r="145" spans="7:33" s="4" customFormat="1" x14ac:dyDescent="0.25">
      <c r="G145" s="145"/>
      <c r="I145" s="145"/>
      <c r="AG145" s="196"/>
    </row>
    <row r="146" spans="7:33" s="4" customFormat="1" x14ac:dyDescent="0.25">
      <c r="G146" s="145"/>
      <c r="I146" s="145"/>
      <c r="AG146" s="196"/>
    </row>
    <row r="147" spans="7:33" s="4" customFormat="1" x14ac:dyDescent="0.25">
      <c r="G147" s="145"/>
      <c r="I147" s="145"/>
      <c r="AG147" s="196"/>
    </row>
    <row r="148" spans="7:33" s="4" customFormat="1" x14ac:dyDescent="0.25">
      <c r="G148" s="145"/>
      <c r="I148" s="145"/>
      <c r="AG148" s="196"/>
    </row>
    <row r="149" spans="7:33" s="4" customFormat="1" x14ac:dyDescent="0.25">
      <c r="G149" s="145"/>
      <c r="I149" s="145"/>
      <c r="AG149" s="196"/>
    </row>
    <row r="150" spans="7:33" s="4" customFormat="1" x14ac:dyDescent="0.25">
      <c r="G150" s="145"/>
      <c r="I150" s="145"/>
      <c r="AG150" s="196"/>
    </row>
    <row r="151" spans="7:33" s="4" customFormat="1" x14ac:dyDescent="0.25">
      <c r="G151" s="145"/>
      <c r="I151" s="145"/>
      <c r="AG151" s="196"/>
    </row>
    <row r="152" spans="7:33" s="4" customFormat="1" x14ac:dyDescent="0.25">
      <c r="G152" s="145"/>
      <c r="I152" s="145"/>
      <c r="AG152" s="196"/>
    </row>
    <row r="153" spans="7:33" s="4" customFormat="1" x14ac:dyDescent="0.25">
      <c r="G153" s="145"/>
      <c r="I153" s="145"/>
      <c r="AG153" s="196"/>
    </row>
    <row r="154" spans="7:33" s="4" customFormat="1" x14ac:dyDescent="0.25">
      <c r="G154" s="145"/>
      <c r="I154" s="145"/>
      <c r="AG154" s="196"/>
    </row>
    <row r="155" spans="7:33" s="4" customFormat="1" x14ac:dyDescent="0.25">
      <c r="G155" s="145"/>
      <c r="I155" s="145"/>
      <c r="AG155" s="196"/>
    </row>
    <row r="156" spans="7:33" s="4" customFormat="1" x14ac:dyDescent="0.25">
      <c r="G156" s="145"/>
      <c r="I156" s="145"/>
      <c r="AG156" s="196"/>
    </row>
    <row r="157" spans="7:33" s="4" customFormat="1" x14ac:dyDescent="0.25">
      <c r="G157" s="145"/>
      <c r="I157" s="145"/>
      <c r="AG157" s="196"/>
    </row>
    <row r="158" spans="7:33" s="4" customFormat="1" x14ac:dyDescent="0.25">
      <c r="G158" s="145"/>
      <c r="I158" s="145"/>
      <c r="AG158" s="196"/>
    </row>
    <row r="159" spans="7:33" s="4" customFormat="1" ht="36.75" customHeight="1" x14ac:dyDescent="0.25">
      <c r="G159" s="145"/>
      <c r="I159" s="145"/>
      <c r="AG159" s="196"/>
    </row>
    <row r="160" spans="7:33" s="4" customFormat="1" x14ac:dyDescent="0.25">
      <c r="G160" s="145"/>
      <c r="I160" s="145"/>
      <c r="AG160" s="196"/>
    </row>
    <row r="161" spans="7:33" s="4" customFormat="1" x14ac:dyDescent="0.25">
      <c r="G161" s="145"/>
      <c r="I161" s="145"/>
      <c r="AG161" s="196"/>
    </row>
    <row r="162" spans="7:33" s="4" customFormat="1" x14ac:dyDescent="0.25">
      <c r="G162" s="145"/>
      <c r="I162" s="145"/>
      <c r="AG162" s="196"/>
    </row>
    <row r="163" spans="7:33" s="4" customFormat="1" x14ac:dyDescent="0.25">
      <c r="G163" s="145"/>
      <c r="I163" s="145"/>
      <c r="AG163" s="196"/>
    </row>
    <row r="164" spans="7:33" s="4" customFormat="1" x14ac:dyDescent="0.25">
      <c r="G164" s="145"/>
      <c r="I164" s="145"/>
      <c r="AG164" s="196"/>
    </row>
    <row r="165" spans="7:33" s="4" customFormat="1" ht="15.75" customHeight="1" x14ac:dyDescent="0.25">
      <c r="G165" s="145"/>
      <c r="I165" s="145"/>
      <c r="AG165" s="196"/>
    </row>
    <row r="166" spans="7:33" s="4" customFormat="1" x14ac:dyDescent="0.25">
      <c r="G166" s="145"/>
      <c r="I166" s="145"/>
      <c r="AG166" s="196"/>
    </row>
    <row r="167" spans="7:33" s="4" customFormat="1" x14ac:dyDescent="0.25">
      <c r="G167" s="145"/>
      <c r="I167" s="145"/>
      <c r="AG167" s="196"/>
    </row>
    <row r="168" spans="7:33" s="4" customFormat="1" x14ac:dyDescent="0.25">
      <c r="G168" s="145"/>
      <c r="I168" s="145"/>
      <c r="AG168" s="196"/>
    </row>
    <row r="169" spans="7:33" s="4" customFormat="1" x14ac:dyDescent="0.25">
      <c r="G169" s="145"/>
      <c r="I169" s="145"/>
      <c r="AG169" s="196"/>
    </row>
    <row r="170" spans="7:33" s="4" customFormat="1" x14ac:dyDescent="0.25">
      <c r="G170" s="145"/>
      <c r="I170" s="145"/>
      <c r="AG170" s="196"/>
    </row>
    <row r="171" spans="7:33" s="4" customFormat="1" x14ac:dyDescent="0.25">
      <c r="G171" s="145"/>
      <c r="I171" s="145"/>
      <c r="AG171" s="196"/>
    </row>
    <row r="172" spans="7:33" s="4" customFormat="1" x14ac:dyDescent="0.25">
      <c r="G172" s="145"/>
      <c r="I172" s="145"/>
      <c r="AG172" s="196"/>
    </row>
    <row r="173" spans="7:33" s="4" customFormat="1" x14ac:dyDescent="0.25">
      <c r="G173" s="145"/>
      <c r="I173" s="145"/>
      <c r="AG173" s="196"/>
    </row>
    <row r="174" spans="7:33" s="4" customFormat="1" x14ac:dyDescent="0.25">
      <c r="G174" s="145"/>
      <c r="I174" s="145"/>
      <c r="AG174" s="196"/>
    </row>
    <row r="175" spans="7:33" s="4" customFormat="1" x14ac:dyDescent="0.25">
      <c r="G175" s="145"/>
      <c r="I175" s="145"/>
      <c r="AG175" s="196"/>
    </row>
    <row r="176" spans="7:33" s="4" customFormat="1" x14ac:dyDescent="0.25">
      <c r="G176" s="145"/>
      <c r="I176" s="145"/>
      <c r="AG176" s="196"/>
    </row>
    <row r="177" spans="7:33" s="4" customFormat="1" x14ac:dyDescent="0.25">
      <c r="G177" s="145"/>
      <c r="I177" s="145"/>
      <c r="AG177" s="196"/>
    </row>
    <row r="178" spans="7:33" s="4" customFormat="1" x14ac:dyDescent="0.25">
      <c r="G178" s="145"/>
      <c r="I178" s="145"/>
      <c r="AG178" s="196"/>
    </row>
    <row r="179" spans="7:33" s="4" customFormat="1" x14ac:dyDescent="0.25">
      <c r="G179" s="145"/>
      <c r="I179" s="145"/>
      <c r="AG179" s="196"/>
    </row>
    <row r="180" spans="7:33" s="4" customFormat="1" x14ac:dyDescent="0.25">
      <c r="G180" s="145"/>
      <c r="I180" s="145"/>
      <c r="AG180" s="196"/>
    </row>
    <row r="181" spans="7:33" s="4" customFormat="1" x14ac:dyDescent="0.25">
      <c r="G181" s="145"/>
      <c r="I181" s="145"/>
      <c r="AG181" s="196"/>
    </row>
    <row r="182" spans="7:33" s="4" customFormat="1" x14ac:dyDescent="0.25">
      <c r="G182" s="145"/>
      <c r="I182" s="145"/>
      <c r="AG182" s="196"/>
    </row>
    <row r="183" spans="7:33" s="4" customFormat="1" x14ac:dyDescent="0.25">
      <c r="G183" s="145"/>
      <c r="I183" s="145"/>
      <c r="AG183" s="196"/>
    </row>
    <row r="184" spans="7:33" s="4" customFormat="1" x14ac:dyDescent="0.25">
      <c r="G184" s="145"/>
      <c r="I184" s="145"/>
      <c r="AG184" s="196"/>
    </row>
    <row r="185" spans="7:33" s="4" customFormat="1" x14ac:dyDescent="0.25">
      <c r="G185" s="145"/>
      <c r="I185" s="145"/>
      <c r="AG185" s="196"/>
    </row>
    <row r="186" spans="7:33" s="4" customFormat="1" x14ac:dyDescent="0.25">
      <c r="G186" s="145"/>
      <c r="I186" s="145"/>
      <c r="AG186" s="196"/>
    </row>
    <row r="187" spans="7:33" s="4" customFormat="1" x14ac:dyDescent="0.25">
      <c r="G187" s="145"/>
      <c r="I187" s="145"/>
      <c r="AG187" s="196"/>
    </row>
    <row r="188" spans="7:33" s="4" customFormat="1" x14ac:dyDescent="0.25">
      <c r="G188" s="145"/>
      <c r="I188" s="145"/>
      <c r="AG188" s="196"/>
    </row>
    <row r="189" spans="7:33" s="4" customFormat="1" x14ac:dyDescent="0.25">
      <c r="G189" s="145"/>
      <c r="I189" s="145"/>
      <c r="AG189" s="196"/>
    </row>
    <row r="190" spans="7:33" s="4" customFormat="1" x14ac:dyDescent="0.25">
      <c r="G190" s="145"/>
      <c r="I190" s="145"/>
      <c r="AG190" s="196"/>
    </row>
    <row r="191" spans="7:33" s="4" customFormat="1" x14ac:dyDescent="0.25">
      <c r="G191" s="145"/>
      <c r="I191" s="145"/>
      <c r="AG191" s="196"/>
    </row>
    <row r="192" spans="7:33" s="4" customFormat="1" x14ac:dyDescent="0.25">
      <c r="G192" s="145"/>
      <c r="I192" s="145"/>
      <c r="AG192" s="196"/>
    </row>
    <row r="193" spans="7:33" s="4" customFormat="1" x14ac:dyDescent="0.25">
      <c r="G193" s="145"/>
      <c r="I193" s="145"/>
      <c r="AG193" s="196"/>
    </row>
    <row r="194" spans="7:33" s="4" customFormat="1" x14ac:dyDescent="0.25">
      <c r="G194" s="145"/>
      <c r="I194" s="145"/>
      <c r="AG194" s="196"/>
    </row>
    <row r="195" spans="7:33" s="4" customFormat="1" x14ac:dyDescent="0.25">
      <c r="G195" s="145"/>
      <c r="I195" s="145"/>
      <c r="AG195" s="196"/>
    </row>
    <row r="196" spans="7:33" s="4" customFormat="1" x14ac:dyDescent="0.25">
      <c r="G196" s="145"/>
      <c r="I196" s="145"/>
      <c r="AG196" s="196"/>
    </row>
    <row r="197" spans="7:33" s="4" customFormat="1" x14ac:dyDescent="0.25">
      <c r="G197" s="145"/>
      <c r="I197" s="145"/>
      <c r="AG197" s="196"/>
    </row>
    <row r="198" spans="7:33" s="4" customFormat="1" x14ac:dyDescent="0.25">
      <c r="G198" s="145"/>
      <c r="I198" s="145"/>
      <c r="AG198" s="196"/>
    </row>
    <row r="199" spans="7:33" s="4" customFormat="1" ht="36.75" customHeight="1" x14ac:dyDescent="0.25">
      <c r="G199" s="145"/>
      <c r="I199" s="145"/>
      <c r="AG199" s="196"/>
    </row>
    <row r="200" spans="7:33" s="4" customFormat="1" x14ac:dyDescent="0.25">
      <c r="G200" s="145"/>
      <c r="I200" s="145"/>
      <c r="AG200" s="196"/>
    </row>
    <row r="201" spans="7:33" s="4" customFormat="1" x14ac:dyDescent="0.25">
      <c r="G201" s="145"/>
      <c r="I201" s="145"/>
      <c r="AG201" s="196"/>
    </row>
    <row r="202" spans="7:33" s="4" customFormat="1" x14ac:dyDescent="0.25">
      <c r="G202" s="145"/>
      <c r="I202" s="145"/>
      <c r="AG202" s="196"/>
    </row>
    <row r="203" spans="7:33" s="4" customFormat="1" x14ac:dyDescent="0.25">
      <c r="G203" s="145"/>
      <c r="I203" s="145"/>
      <c r="AG203" s="196"/>
    </row>
    <row r="204" spans="7:33" s="4" customFormat="1" x14ac:dyDescent="0.25">
      <c r="G204" s="145"/>
      <c r="I204" s="145"/>
      <c r="AG204" s="196"/>
    </row>
    <row r="205" spans="7:33" s="4" customFormat="1" ht="15.75" customHeight="1" x14ac:dyDescent="0.25">
      <c r="G205" s="145"/>
      <c r="I205" s="145"/>
      <c r="AG205" s="196"/>
    </row>
    <row r="206" spans="7:33" s="4" customFormat="1" x14ac:dyDescent="0.25">
      <c r="G206" s="145"/>
      <c r="I206" s="145"/>
      <c r="AG206" s="196"/>
    </row>
    <row r="207" spans="7:33" s="4" customFormat="1" x14ac:dyDescent="0.25">
      <c r="G207" s="145"/>
      <c r="I207" s="145"/>
      <c r="AG207" s="196"/>
    </row>
    <row r="208" spans="7:33" s="4" customFormat="1" x14ac:dyDescent="0.25">
      <c r="G208" s="145"/>
      <c r="I208" s="145"/>
      <c r="AG208" s="196"/>
    </row>
    <row r="209" spans="7:33" s="4" customFormat="1" x14ac:dyDescent="0.25">
      <c r="G209" s="145"/>
      <c r="I209" s="145"/>
      <c r="AG209" s="196"/>
    </row>
    <row r="210" spans="7:33" s="4" customFormat="1" x14ac:dyDescent="0.25">
      <c r="G210" s="145"/>
      <c r="I210" s="145"/>
      <c r="AG210" s="196"/>
    </row>
    <row r="211" spans="7:33" s="4" customFormat="1" x14ac:dyDescent="0.25">
      <c r="G211" s="145"/>
      <c r="I211" s="145"/>
      <c r="AG211" s="196"/>
    </row>
    <row r="212" spans="7:33" s="4" customFormat="1" x14ac:dyDescent="0.25">
      <c r="G212" s="145"/>
      <c r="I212" s="145"/>
      <c r="AG212" s="196"/>
    </row>
    <row r="213" spans="7:33" s="4" customFormat="1" x14ac:dyDescent="0.25">
      <c r="G213" s="145"/>
      <c r="I213" s="145"/>
      <c r="AG213" s="196"/>
    </row>
    <row r="214" spans="7:33" s="4" customFormat="1" x14ac:dyDescent="0.25">
      <c r="G214" s="145"/>
      <c r="I214" s="145"/>
      <c r="AG214" s="196"/>
    </row>
    <row r="215" spans="7:33" s="4" customFormat="1" x14ac:dyDescent="0.25">
      <c r="G215" s="145"/>
      <c r="I215" s="145"/>
      <c r="AG215" s="196"/>
    </row>
    <row r="216" spans="7:33" s="4" customFormat="1" x14ac:dyDescent="0.25">
      <c r="G216" s="145"/>
      <c r="I216" s="145"/>
      <c r="AG216" s="196"/>
    </row>
    <row r="217" spans="7:33" s="4" customFormat="1" x14ac:dyDescent="0.25">
      <c r="G217" s="145"/>
      <c r="I217" s="145"/>
      <c r="AG217" s="196"/>
    </row>
    <row r="218" spans="7:33" s="4" customFormat="1" x14ac:dyDescent="0.25">
      <c r="G218" s="145"/>
      <c r="I218" s="145"/>
      <c r="AG218" s="196"/>
    </row>
    <row r="219" spans="7:33" s="4" customFormat="1" x14ac:dyDescent="0.25">
      <c r="G219" s="145"/>
      <c r="I219" s="145"/>
      <c r="AG219" s="196"/>
    </row>
    <row r="220" spans="7:33" s="4" customFormat="1" x14ac:dyDescent="0.25">
      <c r="G220" s="145"/>
      <c r="I220" s="145"/>
      <c r="AG220" s="196"/>
    </row>
    <row r="221" spans="7:33" s="4" customFormat="1" x14ac:dyDescent="0.25">
      <c r="G221" s="145"/>
      <c r="I221" s="145"/>
      <c r="AG221" s="196"/>
    </row>
    <row r="222" spans="7:33" s="4" customFormat="1" x14ac:dyDescent="0.25">
      <c r="G222" s="145"/>
      <c r="I222" s="145"/>
      <c r="AG222" s="196"/>
    </row>
    <row r="223" spans="7:33" s="4" customFormat="1" x14ac:dyDescent="0.25">
      <c r="G223" s="145"/>
      <c r="I223" s="145"/>
      <c r="AG223" s="196"/>
    </row>
    <row r="224" spans="7:33" s="4" customFormat="1" x14ac:dyDescent="0.25">
      <c r="G224" s="145"/>
      <c r="I224" s="145"/>
      <c r="AG224" s="196"/>
    </row>
    <row r="225" spans="7:33" s="4" customFormat="1" x14ac:dyDescent="0.25">
      <c r="G225" s="145"/>
      <c r="I225" s="145"/>
      <c r="AG225" s="196"/>
    </row>
    <row r="226" spans="7:33" s="4" customFormat="1" x14ac:dyDescent="0.25">
      <c r="G226" s="145"/>
      <c r="I226" s="145"/>
      <c r="AG226" s="196"/>
    </row>
    <row r="227" spans="7:33" s="4" customFormat="1" x14ac:dyDescent="0.25">
      <c r="G227" s="145"/>
      <c r="I227" s="145"/>
      <c r="AG227" s="196"/>
    </row>
    <row r="228" spans="7:33" s="4" customFormat="1" x14ac:dyDescent="0.25">
      <c r="G228" s="145"/>
      <c r="I228" s="145"/>
      <c r="AG228" s="196"/>
    </row>
    <row r="229" spans="7:33" s="4" customFormat="1" x14ac:dyDescent="0.25">
      <c r="G229" s="145"/>
      <c r="I229" s="145"/>
      <c r="AG229" s="196"/>
    </row>
    <row r="230" spans="7:33" s="4" customFormat="1" x14ac:dyDescent="0.25">
      <c r="G230" s="145"/>
      <c r="I230" s="145"/>
      <c r="AG230" s="196"/>
    </row>
    <row r="231" spans="7:33" s="4" customFormat="1" x14ac:dyDescent="0.25">
      <c r="G231" s="145"/>
      <c r="I231" s="145"/>
      <c r="AG231" s="196"/>
    </row>
    <row r="232" spans="7:33" s="4" customFormat="1" x14ac:dyDescent="0.25">
      <c r="G232" s="145"/>
      <c r="I232" s="145"/>
      <c r="AG232" s="196"/>
    </row>
    <row r="233" spans="7:33" s="4" customFormat="1" x14ac:dyDescent="0.25">
      <c r="G233" s="145"/>
      <c r="I233" s="145"/>
      <c r="AG233" s="196"/>
    </row>
    <row r="234" spans="7:33" s="4" customFormat="1" x14ac:dyDescent="0.25">
      <c r="G234" s="145"/>
      <c r="I234" s="145"/>
      <c r="AG234" s="196"/>
    </row>
    <row r="235" spans="7:33" s="4" customFormat="1" x14ac:dyDescent="0.25">
      <c r="G235" s="145"/>
      <c r="I235" s="145"/>
      <c r="AG235" s="196"/>
    </row>
    <row r="236" spans="7:33" s="4" customFormat="1" x14ac:dyDescent="0.25">
      <c r="G236" s="145"/>
      <c r="I236" s="145"/>
      <c r="AG236" s="196"/>
    </row>
    <row r="237" spans="7:33" s="4" customFormat="1" x14ac:dyDescent="0.25">
      <c r="G237" s="145"/>
      <c r="I237" s="145"/>
      <c r="AG237" s="196"/>
    </row>
    <row r="238" spans="7:33" s="4" customFormat="1" x14ac:dyDescent="0.25">
      <c r="G238" s="145"/>
      <c r="I238" s="145"/>
      <c r="AG238" s="196"/>
    </row>
    <row r="239" spans="7:33" s="4" customFormat="1" x14ac:dyDescent="0.25">
      <c r="G239" s="145"/>
      <c r="I239" s="145"/>
      <c r="AG239" s="196"/>
    </row>
    <row r="240" spans="7:33" s="4" customFormat="1" x14ac:dyDescent="0.25">
      <c r="G240" s="145"/>
      <c r="I240" s="145"/>
      <c r="AG240" s="196"/>
    </row>
    <row r="241" spans="7:33" s="4" customFormat="1" x14ac:dyDescent="0.25">
      <c r="G241" s="145"/>
      <c r="I241" s="145"/>
      <c r="AG241" s="196"/>
    </row>
    <row r="242" spans="7:33" s="4" customFormat="1" ht="13.5" customHeight="1" x14ac:dyDescent="0.25">
      <c r="G242" s="145"/>
      <c r="I242" s="145"/>
      <c r="AG242" s="196"/>
    </row>
    <row r="243" spans="7:33" s="4" customFormat="1" ht="12.75" customHeight="1" x14ac:dyDescent="0.25">
      <c r="G243" s="145"/>
      <c r="I243" s="145"/>
      <c r="AG243" s="196"/>
    </row>
    <row r="244" spans="7:33" s="4" customFormat="1" ht="12.75" customHeight="1" x14ac:dyDescent="0.25">
      <c r="G244" s="145"/>
      <c r="I244" s="145"/>
      <c r="AG244" s="196"/>
    </row>
    <row r="245" spans="7:33" s="4" customFormat="1" x14ac:dyDescent="0.25">
      <c r="G245" s="145"/>
      <c r="I245" s="145"/>
      <c r="AG245" s="196"/>
    </row>
    <row r="246" spans="7:33" s="4" customFormat="1" x14ac:dyDescent="0.25">
      <c r="G246" s="145"/>
      <c r="I246" s="145"/>
      <c r="AG246" s="196"/>
    </row>
    <row r="247" spans="7:33" s="4" customFormat="1" x14ac:dyDescent="0.25">
      <c r="G247" s="145"/>
      <c r="I247" s="145"/>
      <c r="AG247" s="196"/>
    </row>
    <row r="248" spans="7:33" s="4" customFormat="1" x14ac:dyDescent="0.25">
      <c r="G248" s="145"/>
      <c r="I248" s="145"/>
      <c r="AG248" s="196"/>
    </row>
    <row r="249" spans="7:33" s="4" customFormat="1" x14ac:dyDescent="0.25">
      <c r="G249" s="145"/>
      <c r="I249" s="145"/>
      <c r="AG249" s="196"/>
    </row>
    <row r="250" spans="7:33" s="4" customFormat="1" x14ac:dyDescent="0.25">
      <c r="G250" s="145"/>
      <c r="I250" s="145"/>
      <c r="AG250" s="196"/>
    </row>
    <row r="251" spans="7:33" s="4" customFormat="1" x14ac:dyDescent="0.25">
      <c r="G251" s="145"/>
      <c r="I251" s="145"/>
      <c r="AG251" s="196"/>
    </row>
    <row r="252" spans="7:33" s="4" customFormat="1" x14ac:dyDescent="0.25">
      <c r="G252" s="145"/>
      <c r="I252" s="145"/>
      <c r="AG252" s="196"/>
    </row>
    <row r="253" spans="7:33" s="4" customFormat="1" x14ac:dyDescent="0.25">
      <c r="G253" s="145"/>
      <c r="I253" s="145"/>
      <c r="AG253" s="196"/>
    </row>
    <row r="254" spans="7:33" s="4" customFormat="1" x14ac:dyDescent="0.25">
      <c r="G254" s="145"/>
      <c r="I254" s="145"/>
      <c r="AG254" s="196"/>
    </row>
    <row r="255" spans="7:33" s="4" customFormat="1" x14ac:dyDescent="0.25">
      <c r="G255" s="145"/>
      <c r="I255" s="145"/>
      <c r="AG255" s="196"/>
    </row>
    <row r="256" spans="7:33" s="4" customFormat="1" x14ac:dyDescent="0.25">
      <c r="G256" s="145"/>
      <c r="I256" s="145"/>
      <c r="AG256" s="196"/>
    </row>
    <row r="257" spans="7:33" s="4" customFormat="1" x14ac:dyDescent="0.25">
      <c r="G257" s="145"/>
      <c r="I257" s="145"/>
      <c r="AG257" s="196"/>
    </row>
    <row r="258" spans="7:33" s="4" customFormat="1" x14ac:dyDescent="0.25">
      <c r="G258" s="145"/>
      <c r="I258" s="145"/>
      <c r="AG258" s="196"/>
    </row>
    <row r="259" spans="7:33" s="4" customFormat="1" x14ac:dyDescent="0.25">
      <c r="G259" s="145"/>
      <c r="I259" s="145"/>
      <c r="AG259" s="196"/>
    </row>
    <row r="260" spans="7:33" s="4" customFormat="1" x14ac:dyDescent="0.25">
      <c r="G260" s="145"/>
      <c r="I260" s="145"/>
      <c r="AG260" s="196"/>
    </row>
    <row r="261" spans="7:33" s="4" customFormat="1" x14ac:dyDescent="0.25">
      <c r="G261" s="145"/>
      <c r="I261" s="145"/>
      <c r="AG261" s="196"/>
    </row>
    <row r="262" spans="7:33" s="4" customFormat="1" ht="12.75" customHeight="1" x14ac:dyDescent="0.25">
      <c r="G262" s="145"/>
      <c r="I262" s="145"/>
      <c r="AG262" s="196"/>
    </row>
    <row r="263" spans="7:33" s="4" customFormat="1" ht="12.75" customHeight="1" x14ac:dyDescent="0.25">
      <c r="G263" s="145"/>
      <c r="I263" s="145"/>
      <c r="AG263" s="196"/>
    </row>
    <row r="264" spans="7:33" s="4" customFormat="1" ht="12.75" customHeight="1" x14ac:dyDescent="0.25">
      <c r="G264" s="145"/>
      <c r="I264" s="145"/>
      <c r="AG264" s="196"/>
    </row>
    <row r="265" spans="7:33" s="4" customFormat="1" ht="12.75" customHeight="1" x14ac:dyDescent="0.25">
      <c r="G265" s="145"/>
      <c r="I265" s="145"/>
      <c r="AG265" s="196"/>
    </row>
    <row r="266" spans="7:33" s="4" customFormat="1" ht="12.75" customHeight="1" x14ac:dyDescent="0.25">
      <c r="G266" s="145"/>
      <c r="I266" s="145"/>
      <c r="AG266" s="196"/>
    </row>
    <row r="267" spans="7:33" s="4" customFormat="1" x14ac:dyDescent="0.25">
      <c r="G267" s="145"/>
      <c r="I267" s="145"/>
      <c r="AG267" s="196"/>
    </row>
    <row r="268" spans="7:33" s="4" customFormat="1" x14ac:dyDescent="0.25">
      <c r="G268" s="145"/>
      <c r="I268" s="145"/>
      <c r="AG268" s="196"/>
    </row>
    <row r="269" spans="7:33" s="4" customFormat="1" x14ac:dyDescent="0.25">
      <c r="G269" s="145"/>
      <c r="I269" s="145"/>
      <c r="AG269" s="196"/>
    </row>
    <row r="270" spans="7:33" s="4" customFormat="1" x14ac:dyDescent="0.25">
      <c r="G270" s="145"/>
      <c r="I270" s="145"/>
      <c r="AG270" s="196"/>
    </row>
    <row r="271" spans="7:33" s="4" customFormat="1" x14ac:dyDescent="0.25">
      <c r="G271" s="145"/>
      <c r="I271" s="145"/>
      <c r="AG271" s="196"/>
    </row>
    <row r="272" spans="7:33" s="4" customFormat="1" x14ac:dyDescent="0.25">
      <c r="G272" s="145"/>
      <c r="I272" s="145"/>
      <c r="AG272" s="196"/>
    </row>
    <row r="273" spans="7:33" s="4" customFormat="1" x14ac:dyDescent="0.25">
      <c r="G273" s="145"/>
      <c r="I273" s="145"/>
      <c r="AG273" s="196"/>
    </row>
    <row r="274" spans="7:33" s="4" customFormat="1" x14ac:dyDescent="0.25">
      <c r="G274" s="145"/>
      <c r="I274" s="145"/>
      <c r="AG274" s="196"/>
    </row>
    <row r="275" spans="7:33" s="4" customFormat="1" x14ac:dyDescent="0.25">
      <c r="G275" s="145"/>
      <c r="I275" s="145"/>
      <c r="AG275" s="196"/>
    </row>
    <row r="276" spans="7:33" s="4" customFormat="1" x14ac:dyDescent="0.25">
      <c r="G276" s="145"/>
      <c r="I276" s="145"/>
      <c r="AG276" s="196"/>
    </row>
    <row r="277" spans="7:33" s="4" customFormat="1" x14ac:dyDescent="0.25">
      <c r="G277" s="145"/>
      <c r="I277" s="145"/>
      <c r="AG277" s="196"/>
    </row>
    <row r="278" spans="7:33" s="4" customFormat="1" x14ac:dyDescent="0.25">
      <c r="G278" s="145"/>
      <c r="I278" s="145"/>
      <c r="AG278" s="196"/>
    </row>
    <row r="279" spans="7:33" s="4" customFormat="1" x14ac:dyDescent="0.25">
      <c r="G279" s="145"/>
      <c r="I279" s="145"/>
      <c r="AG279" s="196"/>
    </row>
    <row r="280" spans="7:33" s="4" customFormat="1" x14ac:dyDescent="0.25">
      <c r="G280" s="145"/>
      <c r="I280" s="145"/>
      <c r="AG280" s="196"/>
    </row>
    <row r="281" spans="7:33" s="4" customFormat="1" x14ac:dyDescent="0.25">
      <c r="G281" s="145"/>
      <c r="I281" s="145"/>
      <c r="AG281" s="196"/>
    </row>
    <row r="282" spans="7:33" s="4" customFormat="1" x14ac:dyDescent="0.25">
      <c r="G282" s="145"/>
      <c r="I282" s="145"/>
      <c r="AG282" s="196"/>
    </row>
    <row r="283" spans="7:33" s="4" customFormat="1" x14ac:dyDescent="0.25">
      <c r="G283" s="145"/>
      <c r="I283" s="145"/>
      <c r="AG283" s="196"/>
    </row>
    <row r="284" spans="7:33" s="4" customFormat="1" x14ac:dyDescent="0.25">
      <c r="G284" s="145"/>
      <c r="I284" s="145"/>
      <c r="AG284" s="196"/>
    </row>
    <row r="285" spans="7:33" s="4" customFormat="1" x14ac:dyDescent="0.25">
      <c r="G285" s="145"/>
      <c r="I285" s="145"/>
      <c r="AG285" s="196"/>
    </row>
    <row r="286" spans="7:33" s="4" customFormat="1" x14ac:dyDescent="0.25">
      <c r="G286" s="145"/>
      <c r="I286" s="145"/>
      <c r="AG286" s="196"/>
    </row>
    <row r="287" spans="7:33" s="4" customFormat="1" x14ac:dyDescent="0.25">
      <c r="G287" s="145"/>
      <c r="I287" s="145"/>
      <c r="AG287" s="196"/>
    </row>
    <row r="288" spans="7:33" s="4" customFormat="1" x14ac:dyDescent="0.25">
      <c r="G288" s="145"/>
      <c r="I288" s="145"/>
      <c r="AG288" s="196"/>
    </row>
    <row r="289" spans="7:33" s="4" customFormat="1" x14ac:dyDescent="0.25">
      <c r="G289" s="145"/>
      <c r="I289" s="145"/>
      <c r="AG289" s="196"/>
    </row>
    <row r="290" spans="7:33" s="4" customFormat="1" x14ac:dyDescent="0.25">
      <c r="G290" s="145"/>
      <c r="I290" s="145"/>
      <c r="AG290" s="196"/>
    </row>
    <row r="291" spans="7:33" s="4" customFormat="1" x14ac:dyDescent="0.25">
      <c r="G291" s="145"/>
      <c r="I291" s="145"/>
      <c r="AG291" s="196"/>
    </row>
    <row r="292" spans="7:33" s="4" customFormat="1" x14ac:dyDescent="0.25">
      <c r="G292" s="145"/>
      <c r="I292" s="145"/>
      <c r="AG292" s="196"/>
    </row>
    <row r="293" spans="7:33" s="4" customFormat="1" x14ac:dyDescent="0.25">
      <c r="G293" s="145"/>
      <c r="I293" s="145"/>
      <c r="AG293" s="196"/>
    </row>
    <row r="294" spans="7:33" s="4" customFormat="1" x14ac:dyDescent="0.25">
      <c r="G294" s="145"/>
      <c r="I294" s="145"/>
      <c r="AG294" s="196"/>
    </row>
    <row r="295" spans="7:33" s="4" customFormat="1" x14ac:dyDescent="0.25">
      <c r="G295" s="145"/>
      <c r="I295" s="145"/>
      <c r="AG295" s="196"/>
    </row>
    <row r="296" spans="7:33" s="4" customFormat="1" x14ac:dyDescent="0.25">
      <c r="G296" s="145"/>
      <c r="I296" s="145"/>
      <c r="AG296" s="196"/>
    </row>
    <row r="297" spans="7:33" s="4" customFormat="1" x14ac:dyDescent="0.25">
      <c r="G297" s="145"/>
      <c r="I297" s="145"/>
      <c r="AG297" s="196"/>
    </row>
    <row r="298" spans="7:33" s="4" customFormat="1" x14ac:dyDescent="0.25">
      <c r="G298" s="145"/>
      <c r="I298" s="145"/>
      <c r="AG298" s="196"/>
    </row>
    <row r="299" spans="7:33" s="4" customFormat="1" x14ac:dyDescent="0.25">
      <c r="G299" s="145"/>
      <c r="I299" s="145"/>
      <c r="AG299" s="196"/>
    </row>
    <row r="300" spans="7:33" s="4" customFormat="1" x14ac:dyDescent="0.25">
      <c r="G300" s="145"/>
      <c r="I300" s="145"/>
      <c r="AG300" s="196"/>
    </row>
    <row r="301" spans="7:33" s="4" customFormat="1" x14ac:dyDescent="0.25">
      <c r="G301" s="145"/>
      <c r="I301" s="145"/>
      <c r="AG301" s="196"/>
    </row>
    <row r="302" spans="7:33" s="4" customFormat="1" x14ac:dyDescent="0.25">
      <c r="G302" s="145"/>
      <c r="I302" s="145"/>
      <c r="AG302" s="196"/>
    </row>
    <row r="303" spans="7:33" s="4" customFormat="1" x14ac:dyDescent="0.25">
      <c r="G303" s="145"/>
      <c r="I303" s="145"/>
      <c r="AG303" s="196"/>
    </row>
    <row r="304" spans="7:33" s="4" customFormat="1" x14ac:dyDescent="0.25">
      <c r="G304" s="145"/>
      <c r="I304" s="145"/>
      <c r="AG304" s="196"/>
    </row>
    <row r="305" spans="7:33" s="4" customFormat="1" x14ac:dyDescent="0.25">
      <c r="G305" s="145"/>
      <c r="I305" s="145"/>
      <c r="AG305" s="196"/>
    </row>
    <row r="306" spans="7:33" s="4" customFormat="1" x14ac:dyDescent="0.25">
      <c r="G306" s="145"/>
      <c r="I306" s="145"/>
      <c r="AG306" s="196"/>
    </row>
    <row r="307" spans="7:33" s="4" customFormat="1" x14ac:dyDescent="0.25">
      <c r="G307" s="145"/>
      <c r="I307" s="145"/>
      <c r="AG307" s="196"/>
    </row>
    <row r="308" spans="7:33" s="4" customFormat="1" x14ac:dyDescent="0.25">
      <c r="G308" s="145"/>
      <c r="I308" s="145"/>
      <c r="AG308" s="196"/>
    </row>
    <row r="309" spans="7:33" s="4" customFormat="1" x14ac:dyDescent="0.25">
      <c r="G309" s="145"/>
      <c r="I309" s="145"/>
      <c r="AG309" s="196"/>
    </row>
    <row r="310" spans="7:33" s="4" customFormat="1" ht="12.75" customHeight="1" x14ac:dyDescent="0.25">
      <c r="G310" s="145"/>
      <c r="I310" s="145"/>
      <c r="AG310" s="196"/>
    </row>
    <row r="311" spans="7:33" s="4" customFormat="1" ht="12.75" customHeight="1" x14ac:dyDescent="0.25">
      <c r="G311" s="145"/>
      <c r="I311" s="145"/>
      <c r="AG311" s="196"/>
    </row>
    <row r="312" spans="7:33" s="4" customFormat="1" ht="12.75" customHeight="1" x14ac:dyDescent="0.25">
      <c r="G312" s="145"/>
      <c r="I312" s="145"/>
      <c r="AG312" s="196"/>
    </row>
    <row r="313" spans="7:33" s="4" customFormat="1" ht="12.75" customHeight="1" x14ac:dyDescent="0.25">
      <c r="G313" s="145"/>
      <c r="I313" s="145"/>
      <c r="AG313" s="196"/>
    </row>
    <row r="314" spans="7:33" s="4" customFormat="1" ht="12.75" customHeight="1" x14ac:dyDescent="0.25">
      <c r="G314" s="145"/>
      <c r="I314" s="145"/>
      <c r="AG314" s="196"/>
    </row>
    <row r="315" spans="7:33" s="4" customFormat="1" ht="12.75" customHeight="1" x14ac:dyDescent="0.25">
      <c r="G315" s="145"/>
      <c r="I315" s="145"/>
      <c r="AG315" s="196"/>
    </row>
    <row r="316" spans="7:33" s="4" customFormat="1" x14ac:dyDescent="0.25">
      <c r="G316" s="145"/>
      <c r="I316" s="145"/>
      <c r="AG316" s="196"/>
    </row>
    <row r="317" spans="7:33" s="4" customFormat="1" x14ac:dyDescent="0.25">
      <c r="G317" s="145"/>
      <c r="I317" s="145"/>
      <c r="AG317" s="196"/>
    </row>
    <row r="318" spans="7:33" s="4" customFormat="1" x14ac:dyDescent="0.25">
      <c r="G318" s="145"/>
      <c r="I318" s="145"/>
      <c r="AG318" s="196"/>
    </row>
    <row r="319" spans="7:33" s="4" customFormat="1" x14ac:dyDescent="0.25">
      <c r="G319" s="145"/>
      <c r="I319" s="145"/>
      <c r="AG319" s="196"/>
    </row>
    <row r="320" spans="7:33" s="4" customFormat="1" x14ac:dyDescent="0.25">
      <c r="G320" s="145"/>
      <c r="I320" s="145"/>
      <c r="AG320" s="196"/>
    </row>
    <row r="321" spans="7:33" s="4" customFormat="1" x14ac:dyDescent="0.25">
      <c r="G321" s="145"/>
      <c r="I321" s="145"/>
      <c r="AG321" s="196"/>
    </row>
    <row r="322" spans="7:33" s="4" customFormat="1" x14ac:dyDescent="0.25">
      <c r="G322" s="145"/>
      <c r="I322" s="145"/>
      <c r="AG322" s="196"/>
    </row>
    <row r="323" spans="7:33" s="4" customFormat="1" x14ac:dyDescent="0.25">
      <c r="G323" s="145"/>
      <c r="I323" s="145"/>
      <c r="AG323" s="196"/>
    </row>
    <row r="324" spans="7:33" s="4" customFormat="1" x14ac:dyDescent="0.25">
      <c r="G324" s="145"/>
      <c r="I324" s="145"/>
      <c r="AG324" s="196"/>
    </row>
    <row r="325" spans="7:33" s="4" customFormat="1" x14ac:dyDescent="0.25">
      <c r="G325" s="145"/>
      <c r="I325" s="145"/>
      <c r="AG325" s="196"/>
    </row>
  </sheetData>
  <mergeCells count="36"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AG5:AG8"/>
    <mergeCell ref="J6:J8"/>
    <mergeCell ref="K6:N6"/>
    <mergeCell ref="O6:O8"/>
    <mergeCell ref="P6:P8"/>
    <mergeCell ref="Q6:Q8"/>
    <mergeCell ref="R6:R8"/>
    <mergeCell ref="B35:N35"/>
    <mergeCell ref="AC6:AD6"/>
    <mergeCell ref="K7:K8"/>
    <mergeCell ref="L7:N7"/>
    <mergeCell ref="S7:S8"/>
    <mergeCell ref="T7:T8"/>
    <mergeCell ref="V7:V8"/>
    <mergeCell ref="W7:Y7"/>
    <mergeCell ref="AC7:AC8"/>
    <mergeCell ref="AD7:AD8"/>
    <mergeCell ref="S6:T6"/>
    <mergeCell ref="U6:U8"/>
    <mergeCell ref="V6:Y6"/>
    <mergeCell ref="Z6:Z8"/>
    <mergeCell ref="AA6:AA8"/>
    <mergeCell ref="AB6:AB8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67"/>
  <sheetViews>
    <sheetView zoomScale="84" zoomScaleNormal="84" workbookViewId="0">
      <selection activeCell="X18" sqref="X18"/>
    </sheetView>
  </sheetViews>
  <sheetFormatPr defaultRowHeight="15.75" x14ac:dyDescent="0.25"/>
  <cols>
    <col min="1" max="1" width="3.42578125" style="534" customWidth="1"/>
    <col min="2" max="2" width="9.28515625" style="534" customWidth="1"/>
    <col min="3" max="3" width="44.140625" style="534" customWidth="1"/>
    <col min="4" max="6" width="5.140625" style="534" hidden="1" customWidth="1"/>
    <col min="7" max="7" width="10.28515625" style="534" hidden="1" customWidth="1"/>
    <col min="8" max="8" width="7" style="535" customWidth="1"/>
    <col min="9" max="9" width="7" style="534" hidden="1" customWidth="1"/>
    <col min="10" max="10" width="8.85546875" style="535" customWidth="1"/>
    <col min="11" max="15" width="6.5703125" style="534" customWidth="1"/>
    <col min="16" max="16" width="7.42578125" style="534" customWidth="1"/>
    <col min="17" max="17" width="6.5703125" style="534" customWidth="1"/>
    <col min="18" max="18" width="6.5703125" style="534" hidden="1" customWidth="1"/>
    <col min="19" max="21" width="6.5703125" style="534" customWidth="1"/>
    <col min="22" max="24" width="7.140625" style="534" customWidth="1"/>
    <col min="25" max="30" width="7" style="534" customWidth="1"/>
    <col min="31" max="31" width="7" style="1156" customWidth="1"/>
    <col min="32" max="32" width="9.5703125" style="534" hidden="1" customWidth="1"/>
    <col min="33" max="33" width="12.28515625" style="534" hidden="1" customWidth="1"/>
    <col min="34" max="16384" width="9.140625" style="534"/>
  </cols>
  <sheetData>
    <row r="1" spans="1:33" ht="0.75" customHeight="1" x14ac:dyDescent="0.25">
      <c r="AE1" s="1130"/>
    </row>
    <row r="2" spans="1:33" ht="15" customHeight="1" x14ac:dyDescent="0.25">
      <c r="AB2" s="1778"/>
      <c r="AC2" s="1778"/>
      <c r="AD2" s="1778"/>
      <c r="AE2" s="1778"/>
      <c r="AF2" s="536"/>
    </row>
    <row r="3" spans="1:33" ht="36" customHeight="1" x14ac:dyDescent="0.25">
      <c r="G3" s="534" t="s">
        <v>444</v>
      </c>
      <c r="H3" s="1791" t="s">
        <v>0</v>
      </c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802" t="s">
        <v>535</v>
      </c>
      <c r="AE3" s="1844"/>
      <c r="AF3" s="740" t="s">
        <v>536</v>
      </c>
      <c r="AG3" s="740"/>
    </row>
    <row r="4" spans="1:33" ht="21.75" customHeight="1" thickBot="1" x14ac:dyDescent="0.3">
      <c r="B4" s="1781" t="s">
        <v>446</v>
      </c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81"/>
      <c r="AF4" s="1781"/>
      <c r="AG4" s="1781"/>
    </row>
    <row r="5" spans="1:33" s="540" customFormat="1" ht="25.5" customHeight="1" thickBot="1" x14ac:dyDescent="0.25">
      <c r="B5" s="1740" t="s">
        <v>2</v>
      </c>
      <c r="C5" s="1741" t="s">
        <v>3</v>
      </c>
      <c r="D5" s="5"/>
      <c r="E5" s="5"/>
      <c r="F5" s="5"/>
      <c r="G5" s="1740" t="s">
        <v>213</v>
      </c>
      <c r="H5" s="1740" t="s">
        <v>5</v>
      </c>
      <c r="I5" s="1742" t="s">
        <v>6</v>
      </c>
      <c r="J5" s="1745" t="s">
        <v>7</v>
      </c>
      <c r="K5" s="1748" t="s">
        <v>537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538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1:33" s="540" customFormat="1" ht="27.75" customHeight="1" thickBot="1" x14ac:dyDescent="0.25">
      <c r="B6" s="1740"/>
      <c r="C6" s="1741"/>
      <c r="D6" s="5"/>
      <c r="E6" s="5"/>
      <c r="F6" s="5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</row>
    <row r="7" spans="1:33" s="540" customFormat="1" ht="18" customHeight="1" thickBot="1" x14ac:dyDescent="0.25">
      <c r="B7" s="1740"/>
      <c r="C7" s="1741"/>
      <c r="D7" s="5"/>
      <c r="E7" s="5"/>
      <c r="F7" s="5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842" t="s">
        <v>20</v>
      </c>
      <c r="AE7" s="1765" t="s">
        <v>21</v>
      </c>
      <c r="AF7" s="1751"/>
      <c r="AG7" s="1754"/>
    </row>
    <row r="8" spans="1:33" s="540" customFormat="1" ht="95.25" customHeight="1" thickBot="1" x14ac:dyDescent="0.25">
      <c r="B8" s="1740"/>
      <c r="C8" s="1741"/>
      <c r="D8" s="5"/>
      <c r="E8" s="5"/>
      <c r="F8" s="5"/>
      <c r="G8" s="1740"/>
      <c r="H8" s="1740"/>
      <c r="I8" s="1744"/>
      <c r="J8" s="1747"/>
      <c r="K8" s="1744"/>
      <c r="L8" s="1725"/>
      <c r="M8" s="6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6" t="s">
        <v>22</v>
      </c>
      <c r="Y8" s="6" t="s">
        <v>23</v>
      </c>
      <c r="Z8" s="6" t="s">
        <v>24</v>
      </c>
      <c r="AA8" s="1725"/>
      <c r="AB8" s="1725"/>
      <c r="AC8" s="1725"/>
      <c r="AD8" s="1843"/>
      <c r="AE8" s="1766"/>
      <c r="AF8" s="1752"/>
      <c r="AG8" s="1755"/>
    </row>
    <row r="9" spans="1:33" s="540" customFormat="1" ht="18.75" customHeight="1" thickBot="1" x14ac:dyDescent="0.25">
      <c r="A9" s="1131"/>
      <c r="B9" s="1767"/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1:33" s="551" customFormat="1" ht="30" customHeight="1" x14ac:dyDescent="0.2">
      <c r="B10" s="810" t="s">
        <v>277</v>
      </c>
      <c r="C10" s="1315" t="s">
        <v>539</v>
      </c>
      <c r="D10" s="1314"/>
      <c r="E10" s="1306"/>
      <c r="F10" s="1306"/>
      <c r="G10" s="1306">
        <f>H10/30</f>
        <v>6.3</v>
      </c>
      <c r="H10" s="1284">
        <v>189</v>
      </c>
      <c r="I10" s="1319"/>
      <c r="J10" s="1323">
        <f>K10+V10</f>
        <v>61</v>
      </c>
      <c r="K10" s="1321">
        <f>L10+P10</f>
        <v>61</v>
      </c>
      <c r="L10" s="653">
        <f t="shared" ref="L10:L19" si="0">M10+N10+O10</f>
        <v>50</v>
      </c>
      <c r="M10" s="653"/>
      <c r="N10" s="653"/>
      <c r="O10" s="653">
        <v>50</v>
      </c>
      <c r="P10" s="653">
        <v>11</v>
      </c>
      <c r="Q10" s="653"/>
      <c r="R10" s="653"/>
      <c r="S10" s="653"/>
      <c r="T10" s="653" t="s">
        <v>58</v>
      </c>
      <c r="U10" s="1327"/>
      <c r="V10" s="1321"/>
      <c r="W10" s="653"/>
      <c r="X10" s="653"/>
      <c r="Y10" s="653"/>
      <c r="Z10" s="653"/>
      <c r="AA10" s="653"/>
      <c r="AB10" s="653"/>
      <c r="AC10" s="653"/>
      <c r="AD10" s="653"/>
      <c r="AE10" s="654"/>
      <c r="AF10" s="556" t="s">
        <v>540</v>
      </c>
      <c r="AG10" s="296"/>
    </row>
    <row r="11" spans="1:33" s="551" customFormat="1" ht="18" customHeight="1" x14ac:dyDescent="0.2">
      <c r="B11" s="1309" t="s">
        <v>279</v>
      </c>
      <c r="C11" s="1062" t="s">
        <v>313</v>
      </c>
      <c r="D11" s="568"/>
      <c r="E11" s="295"/>
      <c r="F11" s="295"/>
      <c r="G11" s="295">
        <f t="shared" ref="G11:G20" si="1">H11/30</f>
        <v>7.2</v>
      </c>
      <c r="H11" s="1283">
        <v>216</v>
      </c>
      <c r="I11" s="651"/>
      <c r="J11" s="650">
        <f t="shared" ref="J11:J20" si="2">K11+V11</f>
        <v>48</v>
      </c>
      <c r="K11" s="556">
        <f t="shared" ref="K11:K19" si="3">L11+P11</f>
        <v>48</v>
      </c>
      <c r="L11" s="296">
        <f t="shared" si="0"/>
        <v>28</v>
      </c>
      <c r="M11" s="296"/>
      <c r="N11" s="296"/>
      <c r="O11" s="296">
        <v>28</v>
      </c>
      <c r="P11" s="296">
        <v>20</v>
      </c>
      <c r="Q11" s="296"/>
      <c r="R11" s="296"/>
      <c r="S11" s="296"/>
      <c r="T11" s="296"/>
      <c r="U11" s="747" t="s">
        <v>62</v>
      </c>
      <c r="V11" s="556"/>
      <c r="W11" s="296"/>
      <c r="X11" s="296"/>
      <c r="Y11" s="296"/>
      <c r="Z11" s="296"/>
      <c r="AA11" s="296"/>
      <c r="AB11" s="296"/>
      <c r="AC11" s="296"/>
      <c r="AD11" s="296"/>
      <c r="AE11" s="297"/>
      <c r="AF11" s="556" t="s">
        <v>541</v>
      </c>
      <c r="AG11" s="296" t="s">
        <v>542</v>
      </c>
    </row>
    <row r="12" spans="1:33" s="551" customFormat="1" ht="18" customHeight="1" x14ac:dyDescent="0.2">
      <c r="B12" s="1309" t="s">
        <v>543</v>
      </c>
      <c r="C12" s="1062" t="s">
        <v>463</v>
      </c>
      <c r="D12" s="568"/>
      <c r="E12" s="295"/>
      <c r="F12" s="295"/>
      <c r="G12" s="295">
        <f t="shared" si="1"/>
        <v>1.8</v>
      </c>
      <c r="H12" s="1283">
        <v>54</v>
      </c>
      <c r="I12" s="651"/>
      <c r="J12" s="650">
        <f t="shared" si="2"/>
        <v>54</v>
      </c>
      <c r="K12" s="556">
        <f t="shared" si="3"/>
        <v>0</v>
      </c>
      <c r="L12" s="296">
        <f t="shared" si="0"/>
        <v>0</v>
      </c>
      <c r="M12" s="296"/>
      <c r="N12" s="296"/>
      <c r="O12" s="296"/>
      <c r="P12" s="296"/>
      <c r="Q12" s="296"/>
      <c r="R12" s="296"/>
      <c r="S12" s="296"/>
      <c r="T12" s="1134"/>
      <c r="U12" s="747"/>
      <c r="V12" s="556">
        <f t="shared" ref="V12:V20" si="4">+W12+AA12</f>
        <v>54</v>
      </c>
      <c r="W12" s="296">
        <f t="shared" ref="W12:W20" si="5">X12+Y12+Z12</f>
        <v>24</v>
      </c>
      <c r="X12" s="296">
        <v>6</v>
      </c>
      <c r="Y12" s="296"/>
      <c r="Z12" s="296">
        <v>18</v>
      </c>
      <c r="AA12" s="296">
        <v>30</v>
      </c>
      <c r="AB12" s="296"/>
      <c r="AC12" s="296"/>
      <c r="AD12" s="296" t="s">
        <v>58</v>
      </c>
      <c r="AE12" s="297"/>
      <c r="AF12" s="561" t="s">
        <v>544</v>
      </c>
      <c r="AG12" s="562"/>
    </row>
    <row r="13" spans="1:33" s="551" customFormat="1" ht="18" customHeight="1" x14ac:dyDescent="0.2">
      <c r="B13" s="1309" t="s">
        <v>233</v>
      </c>
      <c r="C13" s="1062" t="s">
        <v>545</v>
      </c>
      <c r="D13" s="568"/>
      <c r="E13" s="295"/>
      <c r="F13" s="295"/>
      <c r="G13" s="295"/>
      <c r="H13" s="1283">
        <v>162</v>
      </c>
      <c r="I13" s="651"/>
      <c r="J13" s="650">
        <f t="shared" si="2"/>
        <v>84</v>
      </c>
      <c r="K13" s="556">
        <f t="shared" si="3"/>
        <v>84</v>
      </c>
      <c r="L13" s="296">
        <f t="shared" si="0"/>
        <v>46</v>
      </c>
      <c r="M13" s="296">
        <v>30</v>
      </c>
      <c r="N13" s="296"/>
      <c r="O13" s="296">
        <v>16</v>
      </c>
      <c r="P13" s="296">
        <v>38</v>
      </c>
      <c r="Q13" s="296" t="s">
        <v>231</v>
      </c>
      <c r="R13" s="296"/>
      <c r="S13" s="296"/>
      <c r="T13" s="296" t="s">
        <v>58</v>
      </c>
      <c r="U13" s="747"/>
      <c r="V13" s="556"/>
      <c r="W13" s="296"/>
      <c r="X13" s="296"/>
      <c r="Y13" s="296"/>
      <c r="Z13" s="296"/>
      <c r="AA13" s="296"/>
      <c r="AB13" s="296"/>
      <c r="AC13" s="296"/>
      <c r="AD13" s="296"/>
      <c r="AE13" s="297"/>
      <c r="AF13" s="561"/>
      <c r="AG13" s="562"/>
    </row>
    <row r="14" spans="1:33" s="551" customFormat="1" ht="18" customHeight="1" x14ac:dyDescent="0.2">
      <c r="B14" s="1309" t="s">
        <v>251</v>
      </c>
      <c r="C14" s="1062" t="s">
        <v>511</v>
      </c>
      <c r="D14" s="1132"/>
      <c r="E14" s="592"/>
      <c r="F14" s="558"/>
      <c r="G14" s="295">
        <f t="shared" si="1"/>
        <v>12.6</v>
      </c>
      <c r="H14" s="1283">
        <v>378</v>
      </c>
      <c r="I14" s="651"/>
      <c r="J14" s="650">
        <f t="shared" si="2"/>
        <v>378</v>
      </c>
      <c r="K14" s="556">
        <f t="shared" si="3"/>
        <v>378</v>
      </c>
      <c r="L14" s="296">
        <f t="shared" si="0"/>
        <v>324</v>
      </c>
      <c r="M14" s="296"/>
      <c r="N14" s="296"/>
      <c r="O14" s="296">
        <v>324</v>
      </c>
      <c r="P14" s="296">
        <v>54</v>
      </c>
      <c r="Q14" s="296"/>
      <c r="R14" s="296"/>
      <c r="S14" s="296"/>
      <c r="T14" s="296"/>
      <c r="U14" s="747" t="s">
        <v>62</v>
      </c>
      <c r="V14" s="556"/>
      <c r="W14" s="296"/>
      <c r="X14" s="296"/>
      <c r="Y14" s="296"/>
      <c r="Z14" s="296"/>
      <c r="AA14" s="296"/>
      <c r="AB14" s="296"/>
      <c r="AC14" s="296"/>
      <c r="AD14" s="296"/>
      <c r="AE14" s="297"/>
      <c r="AF14" s="561"/>
      <c r="AG14" s="562"/>
    </row>
    <row r="15" spans="1:33" s="551" customFormat="1" ht="18" customHeight="1" x14ac:dyDescent="0.2">
      <c r="B15" s="1309" t="s">
        <v>254</v>
      </c>
      <c r="C15" s="1062" t="s">
        <v>466</v>
      </c>
      <c r="D15" s="1132"/>
      <c r="E15" s="592"/>
      <c r="F15" s="558"/>
      <c r="G15" s="295">
        <f t="shared" si="1"/>
        <v>5.4</v>
      </c>
      <c r="H15" s="1283">
        <v>162</v>
      </c>
      <c r="I15" s="651"/>
      <c r="J15" s="650">
        <f t="shared" si="2"/>
        <v>162</v>
      </c>
      <c r="K15" s="556"/>
      <c r="L15" s="296"/>
      <c r="M15" s="296"/>
      <c r="N15" s="296"/>
      <c r="O15" s="296"/>
      <c r="P15" s="296"/>
      <c r="Q15" s="296"/>
      <c r="R15" s="296"/>
      <c r="S15" s="296"/>
      <c r="T15" s="296"/>
      <c r="U15" s="747"/>
      <c r="V15" s="556">
        <f t="shared" si="4"/>
        <v>162</v>
      </c>
      <c r="W15" s="296">
        <f t="shared" si="5"/>
        <v>108</v>
      </c>
      <c r="X15" s="296"/>
      <c r="Y15" s="296"/>
      <c r="Z15" s="296">
        <v>108</v>
      </c>
      <c r="AA15" s="296">
        <v>54</v>
      </c>
      <c r="AB15" s="296"/>
      <c r="AC15" s="296"/>
      <c r="AD15" s="296"/>
      <c r="AE15" s="297" t="s">
        <v>62</v>
      </c>
      <c r="AF15" s="561"/>
      <c r="AG15" s="562"/>
    </row>
    <row r="16" spans="1:33" s="551" customFormat="1" ht="18" customHeight="1" x14ac:dyDescent="0.2">
      <c r="B16" s="1309" t="s">
        <v>322</v>
      </c>
      <c r="C16" s="1062" t="s">
        <v>468</v>
      </c>
      <c r="D16" s="1132"/>
      <c r="E16" s="592"/>
      <c r="F16" s="558"/>
      <c r="G16" s="295">
        <f t="shared" si="1"/>
        <v>14.4</v>
      </c>
      <c r="H16" s="1283">
        <v>432</v>
      </c>
      <c r="I16" s="651"/>
      <c r="J16" s="650">
        <f t="shared" si="2"/>
        <v>432</v>
      </c>
      <c r="K16" s="556"/>
      <c r="L16" s="296"/>
      <c r="M16" s="296"/>
      <c r="N16" s="296"/>
      <c r="O16" s="296"/>
      <c r="P16" s="296"/>
      <c r="Q16" s="296"/>
      <c r="R16" s="296"/>
      <c r="S16" s="296"/>
      <c r="T16" s="296"/>
      <c r="U16" s="747"/>
      <c r="V16" s="556">
        <f t="shared" si="4"/>
        <v>432</v>
      </c>
      <c r="W16" s="296">
        <f t="shared" si="5"/>
        <v>270</v>
      </c>
      <c r="X16" s="296"/>
      <c r="Y16" s="296"/>
      <c r="Z16" s="296">
        <v>270</v>
      </c>
      <c r="AA16" s="296">
        <v>162</v>
      </c>
      <c r="AB16" s="296"/>
      <c r="AC16" s="296"/>
      <c r="AD16" s="296"/>
      <c r="AE16" s="297"/>
      <c r="AF16" s="561"/>
      <c r="AG16" s="562"/>
    </row>
    <row r="17" spans="1:33" s="551" customFormat="1" ht="18" customHeight="1" thickBot="1" x14ac:dyDescent="0.25">
      <c r="B17" s="1309" t="s">
        <v>285</v>
      </c>
      <c r="C17" s="1062" t="s">
        <v>370</v>
      </c>
      <c r="D17" s="568"/>
      <c r="E17" s="295"/>
      <c r="F17" s="295"/>
      <c r="G17" s="295">
        <f t="shared" si="1"/>
        <v>5.4</v>
      </c>
      <c r="H17" s="1283">
        <v>162</v>
      </c>
      <c r="I17" s="651"/>
      <c r="J17" s="650">
        <f t="shared" si="2"/>
        <v>62</v>
      </c>
      <c r="K17" s="556">
        <f t="shared" si="3"/>
        <v>62</v>
      </c>
      <c r="L17" s="296">
        <f t="shared" si="0"/>
        <v>38</v>
      </c>
      <c r="M17" s="296">
        <v>26</v>
      </c>
      <c r="N17" s="296"/>
      <c r="O17" s="296">
        <v>12</v>
      </c>
      <c r="P17" s="296">
        <v>24</v>
      </c>
      <c r="Q17" s="296"/>
      <c r="R17" s="296"/>
      <c r="S17" s="296"/>
      <c r="T17" s="296" t="s">
        <v>58</v>
      </c>
      <c r="U17" s="747"/>
      <c r="V17" s="556"/>
      <c r="W17" s="296"/>
      <c r="X17" s="296"/>
      <c r="Y17" s="296"/>
      <c r="Z17" s="296"/>
      <c r="AA17" s="296"/>
      <c r="AB17" s="296"/>
      <c r="AC17" s="296"/>
      <c r="AD17" s="296"/>
      <c r="AE17" s="297"/>
      <c r="AF17" s="561"/>
      <c r="AG17" s="562"/>
    </row>
    <row r="18" spans="1:33" s="551" customFormat="1" ht="18" customHeight="1" x14ac:dyDescent="0.2">
      <c r="B18" s="1309" t="s">
        <v>223</v>
      </c>
      <c r="C18" s="420" t="s">
        <v>546</v>
      </c>
      <c r="D18" s="568"/>
      <c r="E18" s="295"/>
      <c r="F18" s="295"/>
      <c r="G18" s="295">
        <f t="shared" si="1"/>
        <v>3.6</v>
      </c>
      <c r="H18" s="1283">
        <v>108</v>
      </c>
      <c r="I18" s="651"/>
      <c r="J18" s="650">
        <f t="shared" si="2"/>
        <v>108</v>
      </c>
      <c r="K18" s="556">
        <f t="shared" si="3"/>
        <v>0</v>
      </c>
      <c r="L18" s="296">
        <f t="shared" si="0"/>
        <v>0</v>
      </c>
      <c r="M18" s="296"/>
      <c r="N18" s="296"/>
      <c r="O18" s="296"/>
      <c r="P18" s="296"/>
      <c r="Q18" s="296"/>
      <c r="R18" s="296"/>
      <c r="S18" s="296"/>
      <c r="T18" s="296"/>
      <c r="U18" s="747"/>
      <c r="V18" s="556">
        <f t="shared" si="4"/>
        <v>108</v>
      </c>
      <c r="W18" s="296">
        <f t="shared" si="5"/>
        <v>78</v>
      </c>
      <c r="X18" s="296">
        <v>66</v>
      </c>
      <c r="Y18" s="296"/>
      <c r="Z18" s="296">
        <v>12</v>
      </c>
      <c r="AA18" s="296">
        <v>30</v>
      </c>
      <c r="AB18" s="296"/>
      <c r="AC18" s="296"/>
      <c r="AD18" s="296" t="s">
        <v>58</v>
      </c>
      <c r="AE18" s="297"/>
      <c r="AF18" s="561"/>
      <c r="AG18" s="653"/>
    </row>
    <row r="19" spans="1:33" s="551" customFormat="1" ht="18" customHeight="1" x14ac:dyDescent="0.2">
      <c r="B19" s="1309" t="s">
        <v>229</v>
      </c>
      <c r="C19" s="1062" t="s">
        <v>547</v>
      </c>
      <c r="D19" s="568"/>
      <c r="E19" s="295"/>
      <c r="F19" s="295"/>
      <c r="G19" s="295">
        <f t="shared" si="1"/>
        <v>4.5</v>
      </c>
      <c r="H19" s="1283">
        <v>135</v>
      </c>
      <c r="I19" s="651"/>
      <c r="J19" s="650">
        <f t="shared" si="2"/>
        <v>135</v>
      </c>
      <c r="K19" s="556">
        <f t="shared" si="3"/>
        <v>0</v>
      </c>
      <c r="L19" s="296">
        <f t="shared" si="0"/>
        <v>0</v>
      </c>
      <c r="M19" s="296"/>
      <c r="N19" s="296"/>
      <c r="O19" s="296"/>
      <c r="P19" s="296"/>
      <c r="Q19" s="296"/>
      <c r="R19" s="296"/>
      <c r="S19" s="296"/>
      <c r="T19" s="296"/>
      <c r="U19" s="790"/>
      <c r="V19" s="556">
        <f t="shared" si="4"/>
        <v>135</v>
      </c>
      <c r="W19" s="296">
        <f t="shared" si="5"/>
        <v>50</v>
      </c>
      <c r="X19" s="296">
        <v>34</v>
      </c>
      <c r="Y19" s="296"/>
      <c r="Z19" s="296">
        <v>16</v>
      </c>
      <c r="AA19" s="296">
        <v>85</v>
      </c>
      <c r="AB19" s="296"/>
      <c r="AC19" s="296"/>
      <c r="AD19" s="296"/>
      <c r="AE19" s="297" t="s">
        <v>62</v>
      </c>
      <c r="AF19" s="561"/>
      <c r="AG19" s="562"/>
    </row>
    <row r="20" spans="1:33" s="551" customFormat="1" ht="18" customHeight="1" x14ac:dyDescent="0.2">
      <c r="B20" s="1309" t="s">
        <v>548</v>
      </c>
      <c r="C20" s="1062" t="s">
        <v>717</v>
      </c>
      <c r="D20" s="568"/>
      <c r="E20" s="295"/>
      <c r="F20" s="295"/>
      <c r="G20" s="295">
        <f t="shared" si="1"/>
        <v>6.3</v>
      </c>
      <c r="H20" s="1283">
        <v>189</v>
      </c>
      <c r="I20" s="651"/>
      <c r="J20" s="650">
        <f t="shared" si="2"/>
        <v>189</v>
      </c>
      <c r="K20" s="556">
        <f>L20+P20</f>
        <v>138</v>
      </c>
      <c r="L20" s="296">
        <f>M20+N20+O20</f>
        <v>48</v>
      </c>
      <c r="M20" s="296">
        <v>40</v>
      </c>
      <c r="N20" s="296"/>
      <c r="O20" s="296">
        <v>8</v>
      </c>
      <c r="P20" s="296">
        <v>90</v>
      </c>
      <c r="Q20" s="296"/>
      <c r="R20" s="296"/>
      <c r="S20" s="296"/>
      <c r="T20" s="296"/>
      <c r="U20" s="747" t="s">
        <v>718</v>
      </c>
      <c r="V20" s="556">
        <f t="shared" si="4"/>
        <v>51</v>
      </c>
      <c r="W20" s="296">
        <f t="shared" si="5"/>
        <v>22</v>
      </c>
      <c r="X20" s="296">
        <v>12</v>
      </c>
      <c r="Y20" s="296"/>
      <c r="Z20" s="296">
        <v>10</v>
      </c>
      <c r="AA20" s="296">
        <v>29</v>
      </c>
      <c r="AB20" s="296"/>
      <c r="AC20" s="296"/>
      <c r="AD20" s="296"/>
      <c r="AE20" s="297" t="s">
        <v>30</v>
      </c>
      <c r="AF20" s="568"/>
      <c r="AG20" s="296"/>
    </row>
    <row r="21" spans="1:33" s="551" customFormat="1" ht="18" customHeight="1" thickBot="1" x14ac:dyDescent="0.25">
      <c r="B21" s="1310"/>
      <c r="C21" s="1316"/>
      <c r="D21" s="565"/>
      <c r="E21" s="566"/>
      <c r="F21" s="566"/>
      <c r="G21" s="1308"/>
      <c r="H21" s="1308"/>
      <c r="I21" s="1133"/>
      <c r="J21" s="1324"/>
      <c r="K21" s="561"/>
      <c r="L21" s="562"/>
      <c r="M21" s="562"/>
      <c r="N21" s="562"/>
      <c r="O21" s="562"/>
      <c r="P21" s="562"/>
      <c r="Q21" s="562"/>
      <c r="R21" s="562"/>
      <c r="S21" s="562"/>
      <c r="T21" s="562"/>
      <c r="U21" s="767"/>
      <c r="V21" s="561"/>
      <c r="W21" s="562"/>
      <c r="X21" s="562"/>
      <c r="Y21" s="562"/>
      <c r="Z21" s="562"/>
      <c r="AA21" s="562"/>
      <c r="AB21" s="562"/>
      <c r="AC21" s="562"/>
      <c r="AD21" s="562"/>
      <c r="AE21" s="563"/>
      <c r="AF21" s="758"/>
      <c r="AG21" s="1135"/>
    </row>
    <row r="22" spans="1:33" s="551" customFormat="1" ht="18" customHeight="1" x14ac:dyDescent="0.25">
      <c r="B22" s="1311"/>
      <c r="C22" s="1099" t="s">
        <v>95</v>
      </c>
      <c r="D22" s="704"/>
      <c r="E22" s="705"/>
      <c r="F22" s="705"/>
      <c r="G22" s="710">
        <f t="shared" ref="G22:P22" si="6">SUM(G10:G21)</f>
        <v>67.5</v>
      </c>
      <c r="H22" s="710">
        <f t="shared" si="6"/>
        <v>2187</v>
      </c>
      <c r="I22" s="710">
        <f t="shared" si="6"/>
        <v>0</v>
      </c>
      <c r="J22" s="710">
        <f t="shared" si="6"/>
        <v>1713</v>
      </c>
      <c r="K22" s="710">
        <f t="shared" si="6"/>
        <v>771</v>
      </c>
      <c r="L22" s="710">
        <f>SUM(L10:L21)</f>
        <v>534</v>
      </c>
      <c r="M22" s="710">
        <f t="shared" ref="M22:P22" si="7">SUM(M10:M21)</f>
        <v>96</v>
      </c>
      <c r="N22" s="710">
        <f t="shared" si="7"/>
        <v>0</v>
      </c>
      <c r="O22" s="710">
        <f t="shared" si="7"/>
        <v>438</v>
      </c>
      <c r="P22" s="710">
        <f t="shared" si="7"/>
        <v>237</v>
      </c>
      <c r="Q22" s="710"/>
      <c r="R22" s="710"/>
      <c r="S22" s="710"/>
      <c r="T22" s="710"/>
      <c r="U22" s="1328"/>
      <c r="V22" s="708">
        <f t="shared" ref="V22:AA22" si="8">SUM(V10:V21)</f>
        <v>942</v>
      </c>
      <c r="W22" s="710">
        <f>SUM(W10:W21)</f>
        <v>552</v>
      </c>
      <c r="X22" s="710">
        <f t="shared" si="8"/>
        <v>118</v>
      </c>
      <c r="Y22" s="710">
        <f t="shared" si="8"/>
        <v>0</v>
      </c>
      <c r="Z22" s="710">
        <f t="shared" si="8"/>
        <v>434</v>
      </c>
      <c r="AA22" s="710">
        <f t="shared" si="8"/>
        <v>390</v>
      </c>
      <c r="AB22" s="710"/>
      <c r="AC22" s="710"/>
      <c r="AD22" s="710"/>
      <c r="AE22" s="1100"/>
      <c r="AF22" s="784"/>
      <c r="AG22" s="1136"/>
    </row>
    <row r="23" spans="1:33" s="540" customFormat="1" ht="18" customHeight="1" x14ac:dyDescent="0.25">
      <c r="A23" s="551"/>
      <c r="B23" s="1290"/>
      <c r="C23" s="1101" t="s">
        <v>96</v>
      </c>
      <c r="D23" s="388"/>
      <c r="E23" s="270"/>
      <c r="F23" s="270"/>
      <c r="G23" s="271"/>
      <c r="H23" s="271"/>
      <c r="I23" s="285"/>
      <c r="J23" s="715"/>
      <c r="K23" s="273"/>
      <c r="L23" s="271">
        <f>(L22-L14)/7</f>
        <v>30</v>
      </c>
      <c r="M23" s="271"/>
      <c r="N23" s="271"/>
      <c r="O23" s="271"/>
      <c r="P23" s="271"/>
      <c r="Q23" s="271"/>
      <c r="R23" s="271"/>
      <c r="S23" s="271"/>
      <c r="T23" s="271"/>
      <c r="U23" s="272"/>
      <c r="V23" s="273"/>
      <c r="W23" s="274">
        <f>(W22-W16-W15)/8</f>
        <v>21.75</v>
      </c>
      <c r="X23" s="271"/>
      <c r="Y23" s="271"/>
      <c r="Z23" s="271"/>
      <c r="AA23" s="271"/>
      <c r="AB23" s="271"/>
      <c r="AC23" s="271"/>
      <c r="AD23" s="271"/>
      <c r="AE23" s="275"/>
      <c r="AF23" s="788"/>
      <c r="AG23" s="1137"/>
    </row>
    <row r="24" spans="1:33" s="540" customFormat="1" ht="18" customHeight="1" x14ac:dyDescent="0.25">
      <c r="A24" s="551"/>
      <c r="B24" s="1290"/>
      <c r="C24" s="1101" t="s">
        <v>97</v>
      </c>
      <c r="D24" s="388"/>
      <c r="E24" s="270"/>
      <c r="F24" s="270"/>
      <c r="G24" s="271"/>
      <c r="H24" s="271"/>
      <c r="I24" s="285"/>
      <c r="J24" s="715"/>
      <c r="K24" s="273"/>
      <c r="L24" s="271"/>
      <c r="M24" s="271"/>
      <c r="N24" s="271"/>
      <c r="O24" s="271"/>
      <c r="P24" s="271"/>
      <c r="Q24" s="271"/>
      <c r="R24" s="271"/>
      <c r="S24" s="271"/>
      <c r="T24" s="271">
        <v>3</v>
      </c>
      <c r="U24" s="272"/>
      <c r="V24" s="273"/>
      <c r="W24" s="271"/>
      <c r="X24" s="271"/>
      <c r="Y24" s="271"/>
      <c r="Z24" s="271"/>
      <c r="AA24" s="271"/>
      <c r="AB24" s="271"/>
      <c r="AC24" s="271"/>
      <c r="AD24" s="271">
        <v>2</v>
      </c>
      <c r="AE24" s="275"/>
      <c r="AF24" s="788"/>
      <c r="AG24" s="1134"/>
    </row>
    <row r="25" spans="1:33" s="540" customFormat="1" ht="18" customHeight="1" x14ac:dyDescent="0.25">
      <c r="A25" s="551"/>
      <c r="B25" s="1290"/>
      <c r="C25" s="1101" t="s">
        <v>99</v>
      </c>
      <c r="D25" s="388"/>
      <c r="E25" s="270"/>
      <c r="F25" s="270"/>
      <c r="G25" s="271"/>
      <c r="H25" s="271"/>
      <c r="I25" s="285"/>
      <c r="J25" s="715"/>
      <c r="K25" s="273"/>
      <c r="L25" s="271"/>
      <c r="M25" s="271"/>
      <c r="N25" s="271"/>
      <c r="O25" s="271"/>
      <c r="P25" s="271"/>
      <c r="Q25" s="271"/>
      <c r="R25" s="271"/>
      <c r="S25" s="271"/>
      <c r="T25" s="271"/>
      <c r="U25" s="272">
        <v>3</v>
      </c>
      <c r="V25" s="273"/>
      <c r="W25" s="271"/>
      <c r="X25" s="1134"/>
      <c r="Y25" s="271"/>
      <c r="Z25" s="271"/>
      <c r="AA25" s="271"/>
      <c r="AB25" s="271"/>
      <c r="AC25" s="271"/>
      <c r="AD25" s="271"/>
      <c r="AE25" s="275">
        <v>3</v>
      </c>
      <c r="AF25" s="788"/>
      <c r="AG25" s="1134"/>
    </row>
    <row r="26" spans="1:33" s="540" customFormat="1" ht="18" customHeight="1" thickBot="1" x14ac:dyDescent="0.3">
      <c r="A26" s="551"/>
      <c r="B26" s="1312"/>
      <c r="C26" s="1317" t="s">
        <v>102</v>
      </c>
      <c r="D26" s="1256"/>
      <c r="E26" s="1257"/>
      <c r="F26" s="1257"/>
      <c r="G26" s="718"/>
      <c r="H26" s="718"/>
      <c r="I26" s="1320"/>
      <c r="J26" s="1325"/>
      <c r="K26" s="1322"/>
      <c r="L26" s="718"/>
      <c r="M26" s="718"/>
      <c r="N26" s="718"/>
      <c r="O26" s="718"/>
      <c r="P26" s="718"/>
      <c r="Q26" s="718"/>
      <c r="R26" s="718"/>
      <c r="S26" s="718"/>
      <c r="T26" s="718"/>
      <c r="U26" s="1329"/>
      <c r="V26" s="1322"/>
      <c r="W26" s="718"/>
      <c r="X26" s="718"/>
      <c r="Y26" s="718"/>
      <c r="Z26" s="718"/>
      <c r="AA26" s="718"/>
      <c r="AB26" s="718"/>
      <c r="AC26" s="718"/>
      <c r="AD26" s="718"/>
      <c r="AE26" s="1307"/>
      <c r="AF26" s="788"/>
      <c r="AG26" s="1134"/>
    </row>
    <row r="27" spans="1:33" s="540" customFormat="1" ht="18" customHeight="1" thickBot="1" x14ac:dyDescent="0.3">
      <c r="A27" s="551"/>
      <c r="B27" s="1313"/>
      <c r="C27" s="1318" t="s">
        <v>103</v>
      </c>
      <c r="D27" s="405"/>
      <c r="E27" s="406"/>
      <c r="F27" s="406"/>
      <c r="G27" s="370">
        <f>G22</f>
        <v>67.5</v>
      </c>
      <c r="H27" s="370">
        <f t="shared" ref="H27:AE27" si="9">H22</f>
        <v>2187</v>
      </c>
      <c r="I27" s="368">
        <f t="shared" si="9"/>
        <v>0</v>
      </c>
      <c r="J27" s="1326">
        <f t="shared" si="9"/>
        <v>1713</v>
      </c>
      <c r="K27" s="367">
        <f t="shared" si="9"/>
        <v>771</v>
      </c>
      <c r="L27" s="370">
        <f t="shared" si="9"/>
        <v>534</v>
      </c>
      <c r="M27" s="370">
        <f t="shared" si="9"/>
        <v>96</v>
      </c>
      <c r="N27" s="370">
        <f t="shared" si="9"/>
        <v>0</v>
      </c>
      <c r="O27" s="370">
        <f t="shared" si="9"/>
        <v>438</v>
      </c>
      <c r="P27" s="370">
        <f t="shared" si="9"/>
        <v>237</v>
      </c>
      <c r="Q27" s="370">
        <v>1</v>
      </c>
      <c r="R27" s="370">
        <f t="shared" si="9"/>
        <v>0</v>
      </c>
      <c r="S27" s="370">
        <f t="shared" si="9"/>
        <v>0</v>
      </c>
      <c r="T27" s="370">
        <f t="shared" si="9"/>
        <v>0</v>
      </c>
      <c r="U27" s="409">
        <f t="shared" si="9"/>
        <v>0</v>
      </c>
      <c r="V27" s="367">
        <f t="shared" si="9"/>
        <v>942</v>
      </c>
      <c r="W27" s="370">
        <f t="shared" si="9"/>
        <v>552</v>
      </c>
      <c r="X27" s="370">
        <f t="shared" si="9"/>
        <v>118</v>
      </c>
      <c r="Y27" s="370">
        <f t="shared" si="9"/>
        <v>0</v>
      </c>
      <c r="Z27" s="370">
        <f>Z22</f>
        <v>434</v>
      </c>
      <c r="AA27" s="370">
        <f t="shared" si="9"/>
        <v>390</v>
      </c>
      <c r="AB27" s="370">
        <f t="shared" si="9"/>
        <v>0</v>
      </c>
      <c r="AC27" s="370">
        <f t="shared" si="9"/>
        <v>0</v>
      </c>
      <c r="AD27" s="370">
        <v>2</v>
      </c>
      <c r="AE27" s="366">
        <v>3</v>
      </c>
      <c r="AF27" s="788"/>
      <c r="AG27" s="1134"/>
    </row>
    <row r="28" spans="1:33" s="540" customFormat="1" ht="16.5" customHeight="1" x14ac:dyDescent="0.25">
      <c r="H28" s="636"/>
      <c r="J28" s="636"/>
    </row>
    <row r="29" spans="1:33" s="540" customFormat="1" ht="24" hidden="1" customHeight="1" x14ac:dyDescent="0.25">
      <c r="B29" s="1838" t="s">
        <v>104</v>
      </c>
      <c r="C29" s="1839"/>
      <c r="D29" s="1839"/>
      <c r="E29" s="1839"/>
      <c r="F29" s="1839"/>
      <c r="G29" s="1839"/>
      <c r="H29" s="1839"/>
      <c r="I29" s="1839"/>
      <c r="J29" s="1839"/>
      <c r="K29" s="1840"/>
      <c r="L29" s="1840"/>
      <c r="M29" s="1840"/>
      <c r="N29" s="1840"/>
      <c r="O29" s="1840"/>
      <c r="P29" s="1840"/>
      <c r="Q29" s="1840"/>
      <c r="R29" s="1840"/>
      <c r="S29" s="1840"/>
      <c r="T29" s="1840"/>
      <c r="U29" s="1840"/>
      <c r="V29" s="1840"/>
      <c r="W29" s="1840"/>
      <c r="X29" s="1840"/>
      <c r="Y29" s="1840"/>
      <c r="Z29" s="1840"/>
      <c r="AA29" s="1840"/>
      <c r="AB29" s="1840"/>
      <c r="AC29" s="1840"/>
      <c r="AD29" s="1840"/>
      <c r="AE29" s="1779"/>
      <c r="AF29" s="1840"/>
      <c r="AG29" s="1841"/>
    </row>
    <row r="30" spans="1:33" s="540" customFormat="1" ht="27" hidden="1" customHeight="1" x14ac:dyDescent="0.2">
      <c r="B30" s="1709" t="s">
        <v>2</v>
      </c>
      <c r="C30" s="1710" t="s">
        <v>3</v>
      </c>
      <c r="D30" s="146"/>
      <c r="E30" s="146"/>
      <c r="F30" s="146"/>
      <c r="G30" s="1709" t="s">
        <v>105</v>
      </c>
      <c r="H30" s="1710" t="s">
        <v>106</v>
      </c>
      <c r="I30" s="1710"/>
      <c r="J30" s="1710"/>
      <c r="K30" s="1719" t="s">
        <v>107</v>
      </c>
      <c r="L30" s="1720"/>
      <c r="M30" s="1720"/>
      <c r="N30" s="1720"/>
      <c r="O30" s="1720"/>
      <c r="P30" s="1720"/>
      <c r="Q30" s="1720"/>
      <c r="R30" s="1720"/>
      <c r="S30" s="1720"/>
      <c r="T30" s="1720"/>
      <c r="U30" s="1721"/>
      <c r="V30" s="1719" t="s">
        <v>108</v>
      </c>
      <c r="W30" s="1720"/>
      <c r="X30" s="1720"/>
      <c r="Y30" s="1720"/>
      <c r="Z30" s="1720"/>
      <c r="AA30" s="1720"/>
      <c r="AB30" s="1720"/>
      <c r="AC30" s="1720"/>
      <c r="AD30" s="1720"/>
      <c r="AE30" s="1721"/>
      <c r="AF30" s="147"/>
      <c r="AG30" s="1722" t="s">
        <v>109</v>
      </c>
    </row>
    <row r="31" spans="1:33" s="540" customFormat="1" ht="31.5" hidden="1" customHeight="1" x14ac:dyDescent="0.2">
      <c r="B31" s="1709"/>
      <c r="C31" s="1710"/>
      <c r="D31" s="146"/>
      <c r="E31" s="146"/>
      <c r="F31" s="146"/>
      <c r="G31" s="1709"/>
      <c r="H31" s="1709" t="s">
        <v>110</v>
      </c>
      <c r="I31" s="1709" t="s">
        <v>111</v>
      </c>
      <c r="J31" s="1709" t="s">
        <v>112</v>
      </c>
      <c r="K31" s="1714" t="s">
        <v>113</v>
      </c>
      <c r="L31" s="1710" t="s">
        <v>13</v>
      </c>
      <c r="M31" s="1710"/>
      <c r="N31" s="1710"/>
      <c r="O31" s="1710"/>
      <c r="P31" s="1709" t="s">
        <v>114</v>
      </c>
      <c r="Q31" s="1709" t="s">
        <v>115</v>
      </c>
      <c r="R31" s="148"/>
      <c r="S31" s="1709" t="s">
        <v>116</v>
      </c>
      <c r="T31" s="1707" t="s">
        <v>18</v>
      </c>
      <c r="U31" s="1708"/>
      <c r="V31" s="1714" t="s">
        <v>113</v>
      </c>
      <c r="W31" s="1710" t="s">
        <v>13</v>
      </c>
      <c r="X31" s="1710"/>
      <c r="Y31" s="1710"/>
      <c r="Z31" s="1710"/>
      <c r="AA31" s="1709" t="s">
        <v>114</v>
      </c>
      <c r="AB31" s="1709" t="s">
        <v>117</v>
      </c>
      <c r="AC31" s="1709" t="s">
        <v>116</v>
      </c>
      <c r="AD31" s="1707" t="s">
        <v>18</v>
      </c>
      <c r="AE31" s="1708"/>
      <c r="AF31" s="149"/>
      <c r="AG31" s="1722"/>
    </row>
    <row r="32" spans="1:33" s="540" customFormat="1" ht="36" hidden="1" customHeight="1" x14ac:dyDescent="0.2">
      <c r="B32" s="1709"/>
      <c r="C32" s="1710"/>
      <c r="D32" s="146"/>
      <c r="E32" s="146"/>
      <c r="F32" s="146"/>
      <c r="G32" s="1709"/>
      <c r="H32" s="1709"/>
      <c r="I32" s="1709"/>
      <c r="J32" s="1709"/>
      <c r="K32" s="1714"/>
      <c r="L32" s="1709" t="s">
        <v>113</v>
      </c>
      <c r="M32" s="1710" t="s">
        <v>19</v>
      </c>
      <c r="N32" s="1710"/>
      <c r="O32" s="1710"/>
      <c r="P32" s="1709"/>
      <c r="Q32" s="1709"/>
      <c r="R32" s="148"/>
      <c r="S32" s="1709"/>
      <c r="T32" s="1711" t="s">
        <v>118</v>
      </c>
      <c r="U32" s="1712" t="s">
        <v>119</v>
      </c>
      <c r="V32" s="1714"/>
      <c r="W32" s="1709" t="s">
        <v>113</v>
      </c>
      <c r="X32" s="1710" t="s">
        <v>120</v>
      </c>
      <c r="Y32" s="1710"/>
      <c r="Z32" s="1710"/>
      <c r="AA32" s="1709"/>
      <c r="AB32" s="1709"/>
      <c r="AC32" s="1709"/>
      <c r="AD32" s="1837" t="s">
        <v>118</v>
      </c>
      <c r="AE32" s="1713" t="s">
        <v>119</v>
      </c>
      <c r="AF32" s="150"/>
      <c r="AG32" s="1722"/>
    </row>
    <row r="33" spans="2:33" s="540" customFormat="1" ht="15.75" hidden="1" customHeight="1" x14ac:dyDescent="0.2">
      <c r="B33" s="1709"/>
      <c r="C33" s="1710"/>
      <c r="D33" s="146"/>
      <c r="E33" s="146"/>
      <c r="F33" s="146"/>
      <c r="G33" s="1709"/>
      <c r="H33" s="1709"/>
      <c r="I33" s="1709"/>
      <c r="J33" s="1709"/>
      <c r="K33" s="1714"/>
      <c r="L33" s="1709"/>
      <c r="M33" s="148" t="s">
        <v>121</v>
      </c>
      <c r="N33" s="148" t="s">
        <v>122</v>
      </c>
      <c r="O33" s="148" t="s">
        <v>123</v>
      </c>
      <c r="P33" s="1709"/>
      <c r="Q33" s="1709"/>
      <c r="R33" s="148"/>
      <c r="S33" s="1709"/>
      <c r="T33" s="1711"/>
      <c r="U33" s="1712"/>
      <c r="V33" s="1714"/>
      <c r="W33" s="1709"/>
      <c r="X33" s="148" t="s">
        <v>121</v>
      </c>
      <c r="Y33" s="148" t="s">
        <v>122</v>
      </c>
      <c r="Z33" s="148" t="s">
        <v>123</v>
      </c>
      <c r="AA33" s="1709"/>
      <c r="AB33" s="1709"/>
      <c r="AC33" s="1709"/>
      <c r="AD33" s="1837"/>
      <c r="AE33" s="1713"/>
      <c r="AF33" s="150"/>
      <c r="AG33" s="1722"/>
    </row>
    <row r="34" spans="2:33" s="540" customFormat="1" ht="76.5" hidden="1" customHeight="1" x14ac:dyDescent="0.2">
      <c r="B34" s="1138"/>
      <c r="C34" s="152">
        <v>1</v>
      </c>
      <c r="D34" s="152"/>
      <c r="E34" s="152"/>
      <c r="F34" s="152"/>
      <c r="G34" s="153"/>
      <c r="H34" s="1139"/>
      <c r="I34" s="1139"/>
      <c r="J34" s="1139"/>
      <c r="K34" s="1140"/>
      <c r="L34" s="1139"/>
      <c r="M34" s="1139"/>
      <c r="N34" s="1139"/>
      <c r="O34" s="1139"/>
      <c r="P34" s="1139"/>
      <c r="Q34" s="1139"/>
      <c r="R34" s="1139"/>
      <c r="S34" s="1139"/>
      <c r="T34" s="1139"/>
      <c r="U34" s="1141"/>
      <c r="V34" s="1140"/>
      <c r="W34" s="1139"/>
      <c r="X34" s="1139"/>
      <c r="Y34" s="1139"/>
      <c r="Z34" s="1139"/>
      <c r="AA34" s="1139"/>
      <c r="AB34" s="1142"/>
      <c r="AC34" s="1139"/>
      <c r="AD34" s="1143"/>
      <c r="AE34" s="1141"/>
      <c r="AF34" s="820"/>
      <c r="AG34" s="821"/>
    </row>
    <row r="35" spans="2:33" s="540" customFormat="1" ht="12.75" hidden="1" customHeight="1" x14ac:dyDescent="0.25">
      <c r="B35" s="1138"/>
      <c r="C35" s="176">
        <v>2</v>
      </c>
      <c r="D35" s="176"/>
      <c r="E35" s="176"/>
      <c r="F35" s="176"/>
      <c r="G35" s="176"/>
      <c r="H35" s="1144"/>
      <c r="I35" s="1144"/>
      <c r="J35" s="1144"/>
      <c r="K35" s="1145"/>
      <c r="L35" s="1144"/>
      <c r="M35" s="1144"/>
      <c r="N35" s="1144"/>
      <c r="O35" s="1144"/>
      <c r="P35" s="1144"/>
      <c r="Q35" s="1144"/>
      <c r="R35" s="1144"/>
      <c r="S35" s="1144"/>
      <c r="T35" s="1144"/>
      <c r="U35" s="1146"/>
      <c r="V35" s="1145"/>
      <c r="W35" s="1144"/>
      <c r="X35" s="1144"/>
      <c r="Y35" s="1144"/>
      <c r="Z35" s="1144"/>
      <c r="AA35" s="1144"/>
      <c r="AB35" s="1144"/>
      <c r="AC35" s="1144"/>
      <c r="AD35" s="1147"/>
      <c r="AE35" s="1146"/>
      <c r="AF35" s="822"/>
      <c r="AG35" s="821"/>
    </row>
    <row r="36" spans="2:33" s="540" customFormat="1" ht="15" hidden="1" customHeight="1" x14ac:dyDescent="0.25">
      <c r="B36" s="1138"/>
      <c r="C36" s="168" t="s">
        <v>95</v>
      </c>
      <c r="D36" s="168"/>
      <c r="E36" s="168"/>
      <c r="F36" s="168"/>
      <c r="G36" s="168"/>
      <c r="H36" s="1144"/>
      <c r="I36" s="1144"/>
      <c r="J36" s="1144"/>
      <c r="K36" s="1145"/>
      <c r="L36" s="1144"/>
      <c r="M36" s="1144"/>
      <c r="N36" s="1144"/>
      <c r="O36" s="1144"/>
      <c r="P36" s="1144"/>
      <c r="Q36" s="1144"/>
      <c r="R36" s="1144"/>
      <c r="S36" s="1144"/>
      <c r="T36" s="1144"/>
      <c r="U36" s="1146"/>
      <c r="V36" s="1145"/>
      <c r="W36" s="1144"/>
      <c r="X36" s="1144"/>
      <c r="Y36" s="1144"/>
      <c r="Z36" s="1144"/>
      <c r="AA36" s="1144"/>
      <c r="AB36" s="1144"/>
      <c r="AC36" s="1144"/>
      <c r="AD36" s="1147"/>
      <c r="AE36" s="1146"/>
      <c r="AF36" s="822"/>
      <c r="AG36" s="821"/>
    </row>
    <row r="37" spans="2:33" s="540" customFormat="1" hidden="1" x14ac:dyDescent="0.25">
      <c r="B37" s="1138"/>
      <c r="C37" s="168" t="s">
        <v>96</v>
      </c>
      <c r="D37" s="168"/>
      <c r="E37" s="168"/>
      <c r="F37" s="168"/>
      <c r="G37" s="168"/>
      <c r="H37" s="1144"/>
      <c r="I37" s="1144"/>
      <c r="J37" s="1144"/>
      <c r="K37" s="1145"/>
      <c r="L37" s="1144"/>
      <c r="M37" s="1144"/>
      <c r="N37" s="1144"/>
      <c r="O37" s="1144"/>
      <c r="P37" s="1144"/>
      <c r="Q37" s="1144"/>
      <c r="R37" s="1144"/>
      <c r="S37" s="1144"/>
      <c r="T37" s="1144"/>
      <c r="U37" s="1146"/>
      <c r="V37" s="1145"/>
      <c r="W37" s="1144"/>
      <c r="X37" s="1144"/>
      <c r="Y37" s="1144"/>
      <c r="Z37" s="1144"/>
      <c r="AA37" s="1144"/>
      <c r="AB37" s="1144"/>
      <c r="AC37" s="1144"/>
      <c r="AD37" s="1147"/>
      <c r="AE37" s="1146"/>
      <c r="AF37" s="822"/>
      <c r="AG37" s="823"/>
    </row>
    <row r="38" spans="2:33" s="540" customFormat="1" ht="18" hidden="1" customHeight="1" x14ac:dyDescent="0.25">
      <c r="B38" s="1138"/>
      <c r="C38" s="168" t="s">
        <v>97</v>
      </c>
      <c r="D38" s="168"/>
      <c r="E38" s="168"/>
      <c r="F38" s="168"/>
      <c r="G38" s="168"/>
      <c r="H38" s="1144"/>
      <c r="I38" s="1144"/>
      <c r="J38" s="1144"/>
      <c r="K38" s="1145"/>
      <c r="L38" s="1144"/>
      <c r="M38" s="1144"/>
      <c r="N38" s="1144"/>
      <c r="O38" s="1144"/>
      <c r="P38" s="1144"/>
      <c r="Q38" s="1144"/>
      <c r="R38" s="1144"/>
      <c r="S38" s="1144"/>
      <c r="T38" s="1144"/>
      <c r="U38" s="1146"/>
      <c r="V38" s="1145"/>
      <c r="W38" s="1144"/>
      <c r="X38" s="1144"/>
      <c r="Y38" s="1144"/>
      <c r="Z38" s="1144"/>
      <c r="AA38" s="1144"/>
      <c r="AB38" s="1144"/>
      <c r="AC38" s="1144"/>
      <c r="AD38" s="1147"/>
      <c r="AE38" s="1146"/>
      <c r="AF38" s="822"/>
      <c r="AG38" s="821"/>
    </row>
    <row r="39" spans="2:33" s="540" customFormat="1" ht="19.5" hidden="1" customHeight="1" x14ac:dyDescent="0.25">
      <c r="B39" s="1138"/>
      <c r="C39" s="168" t="s">
        <v>99</v>
      </c>
      <c r="D39" s="168"/>
      <c r="E39" s="168"/>
      <c r="F39" s="168"/>
      <c r="G39" s="168"/>
      <c r="H39" s="1144"/>
      <c r="I39" s="1144"/>
      <c r="J39" s="1144"/>
      <c r="K39" s="1145"/>
      <c r="L39" s="1144"/>
      <c r="M39" s="1144"/>
      <c r="N39" s="1144"/>
      <c r="O39" s="1144"/>
      <c r="P39" s="1144"/>
      <c r="Q39" s="1144"/>
      <c r="R39" s="1144"/>
      <c r="S39" s="1144"/>
      <c r="T39" s="1144"/>
      <c r="U39" s="1146"/>
      <c r="V39" s="1145"/>
      <c r="W39" s="1144"/>
      <c r="X39" s="1144"/>
      <c r="Y39" s="1144"/>
      <c r="Z39" s="1144"/>
      <c r="AA39" s="1144"/>
      <c r="AB39" s="1144"/>
      <c r="AC39" s="1144"/>
      <c r="AD39" s="1147"/>
      <c r="AE39" s="1146"/>
      <c r="AF39" s="822"/>
      <c r="AG39" s="821"/>
    </row>
    <row r="40" spans="2:33" s="540" customFormat="1" ht="95.25" hidden="1" thickBot="1" x14ac:dyDescent="0.3">
      <c r="B40" s="1138"/>
      <c r="C40" s="170" t="s">
        <v>102</v>
      </c>
      <c r="D40" s="170"/>
      <c r="E40" s="170"/>
      <c r="F40" s="170"/>
      <c r="G40" s="168"/>
      <c r="H40" s="1144"/>
      <c r="I40" s="1144"/>
      <c r="J40" s="1144"/>
      <c r="K40" s="1148"/>
      <c r="L40" s="1149"/>
      <c r="M40" s="1149"/>
      <c r="N40" s="1149"/>
      <c r="O40" s="1149"/>
      <c r="P40" s="1149"/>
      <c r="Q40" s="1149"/>
      <c r="R40" s="1149"/>
      <c r="S40" s="1149"/>
      <c r="T40" s="1149"/>
      <c r="U40" s="1150"/>
      <c r="V40" s="1148"/>
      <c r="W40" s="1149"/>
      <c r="X40" s="1149"/>
      <c r="Y40" s="1149"/>
      <c r="Z40" s="1149"/>
      <c r="AA40" s="1149"/>
      <c r="AB40" s="1149"/>
      <c r="AC40" s="1149"/>
      <c r="AD40" s="1151"/>
      <c r="AE40" s="1150"/>
      <c r="AF40" s="824"/>
      <c r="AG40" s="821"/>
    </row>
    <row r="41" spans="2:33" s="540" customFormat="1" hidden="1" x14ac:dyDescent="0.25">
      <c r="B41" s="1138"/>
      <c r="C41" s="175" t="s">
        <v>103</v>
      </c>
      <c r="D41" s="175"/>
      <c r="E41" s="175"/>
      <c r="F41" s="175"/>
      <c r="G41" s="176"/>
      <c r="H41" s="1144"/>
      <c r="I41" s="1144"/>
      <c r="J41" s="1144"/>
      <c r="K41" s="1152"/>
      <c r="L41" s="1152"/>
      <c r="M41" s="1152"/>
      <c r="N41" s="1152"/>
      <c r="O41" s="1152"/>
      <c r="P41" s="1152"/>
      <c r="Q41" s="1152"/>
      <c r="R41" s="1152"/>
      <c r="S41" s="1152"/>
      <c r="T41" s="1152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3"/>
      <c r="AE41" s="1154"/>
      <c r="AF41" s="1155"/>
      <c r="AG41" s="1138"/>
    </row>
    <row r="42" spans="2:33" s="540" customFormat="1" hidden="1" x14ac:dyDescent="0.25">
      <c r="H42" s="636"/>
      <c r="J42" s="636"/>
      <c r="AE42" s="1156"/>
    </row>
    <row r="43" spans="2:33" s="540" customFormat="1" ht="16.5" hidden="1" customHeight="1" x14ac:dyDescent="0.25">
      <c r="H43" s="636"/>
      <c r="J43" s="636"/>
      <c r="AE43" s="1156"/>
    </row>
    <row r="44" spans="2:33" s="540" customFormat="1" ht="144.75" hidden="1" customHeight="1" x14ac:dyDescent="0.25">
      <c r="B44" s="1838" t="s">
        <v>124</v>
      </c>
      <c r="C44" s="1839"/>
      <c r="D44" s="1839"/>
      <c r="E44" s="1839"/>
      <c r="F44" s="1839"/>
      <c r="G44" s="1839"/>
      <c r="H44" s="1839"/>
      <c r="I44" s="1839"/>
      <c r="J44" s="1839"/>
      <c r="K44" s="1840"/>
      <c r="L44" s="1840"/>
      <c r="M44" s="1840"/>
      <c r="N44" s="1840"/>
      <c r="O44" s="1840"/>
      <c r="P44" s="1840"/>
      <c r="Q44" s="1840"/>
      <c r="R44" s="1840"/>
      <c r="S44" s="1840"/>
      <c r="T44" s="1840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</row>
    <row r="45" spans="2:33" s="540" customFormat="1" ht="21" hidden="1" customHeight="1" x14ac:dyDescent="0.2">
      <c r="B45" s="1709" t="s">
        <v>2</v>
      </c>
      <c r="C45" s="1710" t="s">
        <v>3</v>
      </c>
      <c r="D45" s="146"/>
      <c r="E45" s="146"/>
      <c r="F45" s="146"/>
      <c r="G45" s="1709" t="s">
        <v>105</v>
      </c>
      <c r="H45" s="1710" t="s">
        <v>106</v>
      </c>
      <c r="I45" s="1710"/>
      <c r="J45" s="1710"/>
      <c r="K45" s="1719" t="s">
        <v>125</v>
      </c>
      <c r="L45" s="1720"/>
      <c r="M45" s="1720"/>
      <c r="N45" s="1720"/>
      <c r="O45" s="1720"/>
      <c r="P45" s="1720"/>
      <c r="Q45" s="1720"/>
      <c r="R45" s="1720"/>
      <c r="S45" s="1720"/>
      <c r="T45" s="1720"/>
      <c r="U45" s="1721"/>
      <c r="V45" s="1719" t="s">
        <v>126</v>
      </c>
      <c r="W45" s="1720"/>
      <c r="X45" s="1720"/>
      <c r="Y45" s="1720"/>
      <c r="Z45" s="1720"/>
      <c r="AA45" s="1720"/>
      <c r="AB45" s="1720"/>
      <c r="AC45" s="1720"/>
      <c r="AD45" s="1720"/>
      <c r="AE45" s="1721"/>
      <c r="AF45" s="147"/>
      <c r="AG45" s="1722" t="s">
        <v>109</v>
      </c>
    </row>
    <row r="46" spans="2:33" s="540" customFormat="1" ht="15.75" hidden="1" customHeight="1" x14ac:dyDescent="0.2">
      <c r="B46" s="1709"/>
      <c r="C46" s="1710"/>
      <c r="D46" s="146"/>
      <c r="E46" s="146"/>
      <c r="F46" s="146"/>
      <c r="G46" s="1709"/>
      <c r="H46" s="1709" t="s">
        <v>110</v>
      </c>
      <c r="I46" s="1709" t="s">
        <v>111</v>
      </c>
      <c r="J46" s="1709" t="s">
        <v>112</v>
      </c>
      <c r="K46" s="1714" t="s">
        <v>113</v>
      </c>
      <c r="L46" s="1710" t="s">
        <v>13</v>
      </c>
      <c r="M46" s="1710"/>
      <c r="N46" s="1710"/>
      <c r="O46" s="1710"/>
      <c r="P46" s="1709" t="s">
        <v>114</v>
      </c>
      <c r="Q46" s="1709" t="s">
        <v>115</v>
      </c>
      <c r="R46" s="148"/>
      <c r="S46" s="1709" t="s">
        <v>116</v>
      </c>
      <c r="T46" s="1707" t="s">
        <v>18</v>
      </c>
      <c r="U46" s="1708"/>
      <c r="V46" s="1714" t="s">
        <v>113</v>
      </c>
      <c r="W46" s="1710" t="s">
        <v>13</v>
      </c>
      <c r="X46" s="1710"/>
      <c r="Y46" s="1710"/>
      <c r="Z46" s="1710"/>
      <c r="AA46" s="1709" t="s">
        <v>114</v>
      </c>
      <c r="AB46" s="1709" t="s">
        <v>117</v>
      </c>
      <c r="AC46" s="1709" t="s">
        <v>116</v>
      </c>
      <c r="AD46" s="1707" t="s">
        <v>18</v>
      </c>
      <c r="AE46" s="1708"/>
      <c r="AF46" s="149"/>
      <c r="AG46" s="1722"/>
    </row>
    <row r="47" spans="2:33" s="540" customFormat="1" ht="30.75" hidden="1" customHeight="1" x14ac:dyDescent="0.2">
      <c r="B47" s="1709"/>
      <c r="C47" s="1710"/>
      <c r="D47" s="146"/>
      <c r="E47" s="146"/>
      <c r="F47" s="146"/>
      <c r="G47" s="1709"/>
      <c r="H47" s="1709"/>
      <c r="I47" s="1709"/>
      <c r="J47" s="1709"/>
      <c r="K47" s="1714"/>
      <c r="L47" s="1709" t="s">
        <v>113</v>
      </c>
      <c r="M47" s="1710" t="s">
        <v>19</v>
      </c>
      <c r="N47" s="1710"/>
      <c r="O47" s="1710"/>
      <c r="P47" s="1709"/>
      <c r="Q47" s="1709"/>
      <c r="R47" s="148"/>
      <c r="S47" s="1709"/>
      <c r="T47" s="1711" t="s">
        <v>118</v>
      </c>
      <c r="U47" s="1712" t="s">
        <v>119</v>
      </c>
      <c r="V47" s="1714"/>
      <c r="W47" s="1709" t="s">
        <v>113</v>
      </c>
      <c r="X47" s="1710" t="s">
        <v>120</v>
      </c>
      <c r="Y47" s="1710"/>
      <c r="Z47" s="1710"/>
      <c r="AA47" s="1709"/>
      <c r="AB47" s="1709"/>
      <c r="AC47" s="1709"/>
      <c r="AD47" s="1837" t="s">
        <v>118</v>
      </c>
      <c r="AE47" s="1713" t="s">
        <v>119</v>
      </c>
      <c r="AF47" s="150"/>
      <c r="AG47" s="1722"/>
    </row>
    <row r="48" spans="2:33" s="540" customFormat="1" ht="13.5" hidden="1" customHeight="1" x14ac:dyDescent="0.2">
      <c r="B48" s="1709"/>
      <c r="C48" s="1710"/>
      <c r="D48" s="146"/>
      <c r="E48" s="146"/>
      <c r="F48" s="146"/>
      <c r="G48" s="1709"/>
      <c r="H48" s="1709"/>
      <c r="I48" s="1709"/>
      <c r="J48" s="1709"/>
      <c r="K48" s="1714"/>
      <c r="L48" s="1709"/>
      <c r="M48" s="148" t="s">
        <v>121</v>
      </c>
      <c r="N48" s="148" t="s">
        <v>122</v>
      </c>
      <c r="O48" s="148" t="s">
        <v>123</v>
      </c>
      <c r="P48" s="1709"/>
      <c r="Q48" s="1709"/>
      <c r="R48" s="148"/>
      <c r="S48" s="1709"/>
      <c r="T48" s="1711"/>
      <c r="U48" s="1712"/>
      <c r="V48" s="1714"/>
      <c r="W48" s="1709"/>
      <c r="X48" s="148" t="s">
        <v>121</v>
      </c>
      <c r="Y48" s="148" t="s">
        <v>122</v>
      </c>
      <c r="Z48" s="148" t="s">
        <v>123</v>
      </c>
      <c r="AA48" s="1709"/>
      <c r="AB48" s="1709"/>
      <c r="AC48" s="1709"/>
      <c r="AD48" s="1837"/>
      <c r="AE48" s="1713"/>
      <c r="AF48" s="150"/>
      <c r="AG48" s="1722"/>
    </row>
    <row r="49" spans="2:33" s="540" customFormat="1" ht="80.25" hidden="1" customHeight="1" x14ac:dyDescent="0.2">
      <c r="B49" s="1138"/>
      <c r="C49" s="152">
        <v>1</v>
      </c>
      <c r="D49" s="152"/>
      <c r="E49" s="152"/>
      <c r="F49" s="152"/>
      <c r="G49" s="153"/>
      <c r="H49" s="1139"/>
      <c r="I49" s="1139"/>
      <c r="J49" s="1139"/>
      <c r="K49" s="1140"/>
      <c r="L49" s="1139"/>
      <c r="M49" s="1139"/>
      <c r="N49" s="1139"/>
      <c r="O49" s="1139"/>
      <c r="P49" s="1139"/>
      <c r="Q49" s="1139"/>
      <c r="R49" s="1139"/>
      <c r="S49" s="1139"/>
      <c r="T49" s="1139"/>
      <c r="U49" s="1141"/>
      <c r="V49" s="1140"/>
      <c r="W49" s="1139"/>
      <c r="X49" s="1139"/>
      <c r="Y49" s="1139"/>
      <c r="Z49" s="1139"/>
      <c r="AA49" s="1139"/>
      <c r="AB49" s="1142"/>
      <c r="AC49" s="1139"/>
      <c r="AD49" s="1143"/>
      <c r="AE49" s="1141"/>
      <c r="AF49" s="820"/>
      <c r="AG49" s="821"/>
    </row>
    <row r="50" spans="2:33" s="540" customFormat="1" ht="13.5" hidden="1" customHeight="1" x14ac:dyDescent="0.25">
      <c r="B50" s="1138"/>
      <c r="C50" s="176">
        <v>2</v>
      </c>
      <c r="D50" s="176"/>
      <c r="E50" s="176"/>
      <c r="F50" s="176"/>
      <c r="G50" s="176"/>
      <c r="H50" s="1144"/>
      <c r="I50" s="1144"/>
      <c r="J50" s="1144"/>
      <c r="K50" s="1145"/>
      <c r="L50" s="1144"/>
      <c r="M50" s="1144"/>
      <c r="N50" s="1144"/>
      <c r="O50" s="1144"/>
      <c r="P50" s="1144"/>
      <c r="Q50" s="1144"/>
      <c r="R50" s="1144"/>
      <c r="S50" s="1144"/>
      <c r="T50" s="1144"/>
      <c r="U50" s="1146"/>
      <c r="V50" s="1145"/>
      <c r="W50" s="1144"/>
      <c r="X50" s="1144"/>
      <c r="Y50" s="1144"/>
      <c r="Z50" s="1144"/>
      <c r="AA50" s="1144"/>
      <c r="AB50" s="1144"/>
      <c r="AC50" s="1144"/>
      <c r="AD50" s="1147"/>
      <c r="AE50" s="1146"/>
      <c r="AF50" s="822"/>
      <c r="AG50" s="821"/>
    </row>
    <row r="51" spans="2:33" s="540" customFormat="1" ht="13.5" hidden="1" customHeight="1" x14ac:dyDescent="0.25">
      <c r="B51" s="1138"/>
      <c r="C51" s="168" t="s">
        <v>95</v>
      </c>
      <c r="D51" s="168"/>
      <c r="E51" s="168"/>
      <c r="F51" s="168"/>
      <c r="G51" s="168"/>
      <c r="H51" s="1144"/>
      <c r="I51" s="1144"/>
      <c r="J51" s="1144"/>
      <c r="K51" s="1145"/>
      <c r="L51" s="1144"/>
      <c r="M51" s="1144"/>
      <c r="N51" s="1144"/>
      <c r="O51" s="1144"/>
      <c r="P51" s="1144"/>
      <c r="Q51" s="1144"/>
      <c r="R51" s="1144"/>
      <c r="S51" s="1144"/>
      <c r="T51" s="1144"/>
      <c r="U51" s="1146"/>
      <c r="V51" s="1145"/>
      <c r="W51" s="1144"/>
      <c r="X51" s="1144"/>
      <c r="Y51" s="1144"/>
      <c r="Z51" s="1144"/>
      <c r="AA51" s="1144"/>
      <c r="AB51" s="1144"/>
      <c r="AC51" s="1144"/>
      <c r="AD51" s="1147"/>
      <c r="AE51" s="1146"/>
      <c r="AF51" s="822"/>
      <c r="AG51" s="821"/>
    </row>
    <row r="52" spans="2:33" s="540" customFormat="1" ht="13.5" hidden="1" customHeight="1" x14ac:dyDescent="0.25">
      <c r="B52" s="1138"/>
      <c r="C52" s="168" t="s">
        <v>96</v>
      </c>
      <c r="D52" s="168"/>
      <c r="E52" s="168"/>
      <c r="F52" s="168"/>
      <c r="G52" s="168"/>
      <c r="H52" s="1144"/>
      <c r="I52" s="1144"/>
      <c r="J52" s="1144"/>
      <c r="K52" s="1145"/>
      <c r="L52" s="1144"/>
      <c r="M52" s="1144"/>
      <c r="N52" s="1144"/>
      <c r="O52" s="1144"/>
      <c r="P52" s="1144"/>
      <c r="Q52" s="1144"/>
      <c r="R52" s="1144"/>
      <c r="S52" s="1144"/>
      <c r="T52" s="1144"/>
      <c r="U52" s="1146"/>
      <c r="V52" s="1145"/>
      <c r="W52" s="1144"/>
      <c r="X52" s="1144"/>
      <c r="Y52" s="1144"/>
      <c r="Z52" s="1144"/>
      <c r="AA52" s="1144"/>
      <c r="AB52" s="1144"/>
      <c r="AC52" s="1144"/>
      <c r="AD52" s="1147"/>
      <c r="AE52" s="1146"/>
      <c r="AF52" s="822"/>
      <c r="AG52" s="823"/>
    </row>
    <row r="53" spans="2:33" s="540" customFormat="1" ht="13.5" hidden="1" customHeight="1" x14ac:dyDescent="0.25">
      <c r="B53" s="1138"/>
      <c r="C53" s="168" t="s">
        <v>97</v>
      </c>
      <c r="D53" s="168"/>
      <c r="E53" s="168"/>
      <c r="F53" s="168"/>
      <c r="G53" s="168"/>
      <c r="H53" s="1144"/>
      <c r="I53" s="1144"/>
      <c r="J53" s="1144"/>
      <c r="K53" s="1145"/>
      <c r="L53" s="1144"/>
      <c r="M53" s="1144"/>
      <c r="N53" s="1144"/>
      <c r="O53" s="1144"/>
      <c r="P53" s="1144"/>
      <c r="Q53" s="1144"/>
      <c r="R53" s="1144"/>
      <c r="S53" s="1144"/>
      <c r="T53" s="1144"/>
      <c r="U53" s="1146"/>
      <c r="V53" s="1145"/>
      <c r="W53" s="1144"/>
      <c r="X53" s="1144"/>
      <c r="Y53" s="1144"/>
      <c r="Z53" s="1144"/>
      <c r="AA53" s="1144"/>
      <c r="AB53" s="1144"/>
      <c r="AC53" s="1144"/>
      <c r="AD53" s="1147"/>
      <c r="AE53" s="1146"/>
      <c r="AF53" s="822"/>
      <c r="AG53" s="821"/>
    </row>
    <row r="54" spans="2:33" s="540" customFormat="1" ht="13.5" hidden="1" customHeight="1" x14ac:dyDescent="0.25">
      <c r="B54" s="1138"/>
      <c r="C54" s="168" t="s">
        <v>99</v>
      </c>
      <c r="D54" s="168"/>
      <c r="E54" s="168"/>
      <c r="F54" s="168"/>
      <c r="G54" s="168"/>
      <c r="H54" s="1144"/>
      <c r="I54" s="1144"/>
      <c r="J54" s="1144"/>
      <c r="K54" s="1145"/>
      <c r="L54" s="1144"/>
      <c r="M54" s="1144"/>
      <c r="N54" s="1144"/>
      <c r="O54" s="1144"/>
      <c r="P54" s="1144"/>
      <c r="Q54" s="1144"/>
      <c r="R54" s="1144"/>
      <c r="S54" s="1144"/>
      <c r="T54" s="1144"/>
      <c r="U54" s="1146"/>
      <c r="V54" s="1145"/>
      <c r="W54" s="1144"/>
      <c r="X54" s="1144"/>
      <c r="Y54" s="1144"/>
      <c r="Z54" s="1144"/>
      <c r="AA54" s="1144"/>
      <c r="AB54" s="1144"/>
      <c r="AC54" s="1144"/>
      <c r="AD54" s="1147"/>
      <c r="AE54" s="1146"/>
      <c r="AF54" s="822"/>
      <c r="AG54" s="821"/>
    </row>
    <row r="55" spans="2:33" s="540" customFormat="1" ht="13.5" hidden="1" customHeight="1" x14ac:dyDescent="0.25">
      <c r="B55" s="1138"/>
      <c r="C55" s="170" t="s">
        <v>102</v>
      </c>
      <c r="D55" s="170"/>
      <c r="E55" s="170"/>
      <c r="F55" s="170"/>
      <c r="G55" s="168"/>
      <c r="H55" s="1144"/>
      <c r="I55" s="1144"/>
      <c r="J55" s="1144"/>
      <c r="K55" s="1145"/>
      <c r="L55" s="1144"/>
      <c r="M55" s="1144"/>
      <c r="N55" s="1144"/>
      <c r="O55" s="1144"/>
      <c r="P55" s="1144"/>
      <c r="Q55" s="1144"/>
      <c r="R55" s="1144"/>
      <c r="S55" s="1144"/>
      <c r="T55" s="1144"/>
      <c r="U55" s="1146"/>
      <c r="V55" s="1145"/>
      <c r="W55" s="1144"/>
      <c r="X55" s="1144"/>
      <c r="Y55" s="1144"/>
      <c r="Z55" s="1144"/>
      <c r="AA55" s="1144"/>
      <c r="AB55" s="1144"/>
      <c r="AC55" s="1144"/>
      <c r="AD55" s="1147"/>
      <c r="AE55" s="1146"/>
      <c r="AF55" s="822"/>
      <c r="AG55" s="821"/>
    </row>
    <row r="56" spans="2:33" s="540" customFormat="1" ht="13.5" hidden="1" customHeight="1" x14ac:dyDescent="0.3">
      <c r="B56" s="1138"/>
      <c r="C56" s="175" t="s">
        <v>103</v>
      </c>
      <c r="D56" s="175"/>
      <c r="E56" s="175"/>
      <c r="F56" s="175"/>
      <c r="G56" s="176"/>
      <c r="H56" s="1144"/>
      <c r="I56" s="1144"/>
      <c r="J56" s="1144"/>
      <c r="K56" s="1148"/>
      <c r="L56" s="1149"/>
      <c r="M56" s="1149"/>
      <c r="N56" s="1149"/>
      <c r="O56" s="1149"/>
      <c r="P56" s="1149"/>
      <c r="Q56" s="1149"/>
      <c r="R56" s="1149"/>
      <c r="S56" s="1149"/>
      <c r="T56" s="1149"/>
      <c r="U56" s="1150"/>
      <c r="V56" s="1148"/>
      <c r="W56" s="1149"/>
      <c r="X56" s="1149"/>
      <c r="Y56" s="1149"/>
      <c r="Z56" s="1149"/>
      <c r="AA56" s="1149"/>
      <c r="AB56" s="1149"/>
      <c r="AC56" s="1149"/>
      <c r="AD56" s="1151"/>
      <c r="AE56" s="1150"/>
      <c r="AF56" s="824"/>
      <c r="AG56" s="821"/>
    </row>
    <row r="57" spans="2:33" s="540" customFormat="1" ht="13.5" hidden="1" customHeight="1" x14ac:dyDescent="0.25">
      <c r="H57" s="636"/>
      <c r="J57" s="636"/>
      <c r="AE57" s="1156"/>
    </row>
    <row r="58" spans="2:33" s="540" customFormat="1" ht="13.5" hidden="1" customHeight="1" x14ac:dyDescent="0.25">
      <c r="H58" s="636"/>
      <c r="J58" s="636"/>
      <c r="AE58" s="1156"/>
    </row>
    <row r="59" spans="2:33" s="540" customFormat="1" ht="27.75" hidden="1" customHeight="1" x14ac:dyDescent="0.25">
      <c r="B59" s="1838" t="s">
        <v>127</v>
      </c>
      <c r="C59" s="1839"/>
      <c r="D59" s="1839"/>
      <c r="E59" s="1839"/>
      <c r="F59" s="1839"/>
      <c r="G59" s="1839"/>
      <c r="H59" s="1839"/>
      <c r="I59" s="1839"/>
      <c r="J59" s="1839"/>
      <c r="K59" s="1840"/>
      <c r="L59" s="1840"/>
      <c r="M59" s="1840"/>
      <c r="N59" s="1840"/>
      <c r="O59" s="1840"/>
      <c r="P59" s="1840"/>
      <c r="Q59" s="1840"/>
      <c r="R59" s="1840"/>
      <c r="S59" s="1840"/>
      <c r="T59" s="1840"/>
      <c r="U59" s="1840"/>
      <c r="V59" s="1840"/>
      <c r="W59" s="1840"/>
      <c r="X59" s="1840"/>
      <c r="Y59" s="1840"/>
      <c r="Z59" s="1840"/>
      <c r="AA59" s="1840"/>
      <c r="AB59" s="1840"/>
      <c r="AC59" s="1840"/>
      <c r="AD59" s="1840"/>
      <c r="AE59" s="1840"/>
      <c r="AF59" s="1840"/>
      <c r="AG59" s="1841"/>
    </row>
    <row r="60" spans="2:33" s="540" customFormat="1" ht="24.75" hidden="1" customHeight="1" x14ac:dyDescent="0.2">
      <c r="B60" s="1709" t="s">
        <v>2</v>
      </c>
      <c r="C60" s="1710" t="s">
        <v>3</v>
      </c>
      <c r="D60" s="146"/>
      <c r="E60" s="146"/>
      <c r="F60" s="146"/>
      <c r="G60" s="1709" t="s">
        <v>105</v>
      </c>
      <c r="H60" s="1710" t="s">
        <v>106</v>
      </c>
      <c r="I60" s="1710"/>
      <c r="J60" s="1710"/>
      <c r="K60" s="1719" t="s">
        <v>128</v>
      </c>
      <c r="L60" s="1720"/>
      <c r="M60" s="1720"/>
      <c r="N60" s="1720"/>
      <c r="O60" s="1720"/>
      <c r="P60" s="1720"/>
      <c r="Q60" s="1720"/>
      <c r="R60" s="1720"/>
      <c r="S60" s="1720"/>
      <c r="T60" s="1720"/>
      <c r="U60" s="1721"/>
      <c r="V60" s="1719" t="s">
        <v>129</v>
      </c>
      <c r="W60" s="1720"/>
      <c r="X60" s="1720"/>
      <c r="Y60" s="1720"/>
      <c r="Z60" s="1720"/>
      <c r="AA60" s="1720"/>
      <c r="AB60" s="1720"/>
      <c r="AC60" s="1720"/>
      <c r="AD60" s="1720"/>
      <c r="AE60" s="1721"/>
      <c r="AF60" s="147"/>
      <c r="AG60" s="1722" t="s">
        <v>109</v>
      </c>
    </row>
    <row r="61" spans="2:33" s="540" customFormat="1" ht="13.5" hidden="1" customHeight="1" x14ac:dyDescent="0.2">
      <c r="B61" s="1709"/>
      <c r="C61" s="1710"/>
      <c r="D61" s="146"/>
      <c r="E61" s="146"/>
      <c r="F61" s="146"/>
      <c r="G61" s="1709"/>
      <c r="H61" s="1709" t="s">
        <v>110</v>
      </c>
      <c r="I61" s="1709" t="s">
        <v>111</v>
      </c>
      <c r="J61" s="1709" t="s">
        <v>112</v>
      </c>
      <c r="K61" s="1714" t="s">
        <v>113</v>
      </c>
      <c r="L61" s="1710" t="s">
        <v>13</v>
      </c>
      <c r="M61" s="1710"/>
      <c r="N61" s="1710"/>
      <c r="O61" s="1710"/>
      <c r="P61" s="1709" t="s">
        <v>114</v>
      </c>
      <c r="Q61" s="1709" t="s">
        <v>115</v>
      </c>
      <c r="R61" s="148"/>
      <c r="S61" s="1709" t="s">
        <v>116</v>
      </c>
      <c r="T61" s="1707" t="s">
        <v>18</v>
      </c>
      <c r="U61" s="1708"/>
      <c r="V61" s="1714" t="s">
        <v>113</v>
      </c>
      <c r="W61" s="1710" t="s">
        <v>13</v>
      </c>
      <c r="X61" s="1710"/>
      <c r="Y61" s="1710"/>
      <c r="Z61" s="1710"/>
      <c r="AA61" s="1709" t="s">
        <v>114</v>
      </c>
      <c r="AB61" s="1709" t="s">
        <v>117</v>
      </c>
      <c r="AC61" s="1709" t="s">
        <v>116</v>
      </c>
      <c r="AD61" s="1707" t="s">
        <v>18</v>
      </c>
      <c r="AE61" s="1708"/>
      <c r="AF61" s="149"/>
      <c r="AG61" s="1722"/>
    </row>
    <row r="62" spans="2:33" s="540" customFormat="1" ht="33" hidden="1" customHeight="1" x14ac:dyDescent="0.2">
      <c r="B62" s="1709"/>
      <c r="C62" s="1710"/>
      <c r="D62" s="146"/>
      <c r="E62" s="146"/>
      <c r="F62" s="146"/>
      <c r="G62" s="1709"/>
      <c r="H62" s="1709"/>
      <c r="I62" s="1709"/>
      <c r="J62" s="1709"/>
      <c r="K62" s="1714"/>
      <c r="L62" s="1709" t="s">
        <v>113</v>
      </c>
      <c r="M62" s="1710" t="s">
        <v>19</v>
      </c>
      <c r="N62" s="1710"/>
      <c r="O62" s="1710"/>
      <c r="P62" s="1709"/>
      <c r="Q62" s="1709"/>
      <c r="R62" s="148"/>
      <c r="S62" s="1709"/>
      <c r="T62" s="1711" t="s">
        <v>118</v>
      </c>
      <c r="U62" s="1712" t="s">
        <v>119</v>
      </c>
      <c r="V62" s="1714"/>
      <c r="W62" s="1709" t="s">
        <v>113</v>
      </c>
      <c r="X62" s="1710" t="s">
        <v>120</v>
      </c>
      <c r="Y62" s="1710"/>
      <c r="Z62" s="1710"/>
      <c r="AA62" s="1709"/>
      <c r="AB62" s="1709"/>
      <c r="AC62" s="1709"/>
      <c r="AD62" s="1837" t="s">
        <v>118</v>
      </c>
      <c r="AE62" s="1713" t="s">
        <v>119</v>
      </c>
      <c r="AF62" s="150"/>
      <c r="AG62" s="1722"/>
    </row>
    <row r="63" spans="2:33" s="540" customFormat="1" ht="13.5" hidden="1" customHeight="1" x14ac:dyDescent="0.2">
      <c r="B63" s="1709"/>
      <c r="C63" s="1710"/>
      <c r="D63" s="146"/>
      <c r="E63" s="146"/>
      <c r="F63" s="146"/>
      <c r="G63" s="1709"/>
      <c r="H63" s="1709"/>
      <c r="I63" s="1709"/>
      <c r="J63" s="1709"/>
      <c r="K63" s="1714"/>
      <c r="L63" s="1709"/>
      <c r="M63" s="148" t="s">
        <v>121</v>
      </c>
      <c r="N63" s="148" t="s">
        <v>122</v>
      </c>
      <c r="O63" s="148" t="s">
        <v>123</v>
      </c>
      <c r="P63" s="1709"/>
      <c r="Q63" s="1709"/>
      <c r="R63" s="148"/>
      <c r="S63" s="1709"/>
      <c r="T63" s="1711"/>
      <c r="U63" s="1712"/>
      <c r="V63" s="1714"/>
      <c r="W63" s="1709"/>
      <c r="X63" s="148" t="s">
        <v>121</v>
      </c>
      <c r="Y63" s="148" t="s">
        <v>122</v>
      </c>
      <c r="Z63" s="148" t="s">
        <v>123</v>
      </c>
      <c r="AA63" s="1709"/>
      <c r="AB63" s="1709"/>
      <c r="AC63" s="1709"/>
      <c r="AD63" s="1837"/>
      <c r="AE63" s="1713"/>
      <c r="AF63" s="150"/>
      <c r="AG63" s="1722"/>
    </row>
    <row r="64" spans="2:33" s="540" customFormat="1" ht="80.25" hidden="1" customHeight="1" x14ac:dyDescent="0.2">
      <c r="B64" s="1138"/>
      <c r="C64" s="178">
        <v>1</v>
      </c>
      <c r="D64" s="178"/>
      <c r="E64" s="178"/>
      <c r="F64" s="178"/>
      <c r="G64" s="153"/>
      <c r="H64" s="1139"/>
      <c r="I64" s="1139"/>
      <c r="J64" s="1139"/>
      <c r="K64" s="1140"/>
      <c r="L64" s="1139"/>
      <c r="M64" s="1139"/>
      <c r="N64" s="1139"/>
      <c r="O64" s="1139"/>
      <c r="P64" s="1139"/>
      <c r="Q64" s="1139"/>
      <c r="R64" s="1139"/>
      <c r="S64" s="1139"/>
      <c r="T64" s="1139"/>
      <c r="U64" s="1141"/>
      <c r="V64" s="1140"/>
      <c r="W64" s="1139"/>
      <c r="X64" s="1139"/>
      <c r="Y64" s="1139"/>
      <c r="Z64" s="1139"/>
      <c r="AA64" s="1139"/>
      <c r="AB64" s="1142"/>
      <c r="AC64" s="1139"/>
      <c r="AD64" s="1143"/>
      <c r="AE64" s="1141"/>
      <c r="AF64" s="820"/>
      <c r="AG64" s="821"/>
    </row>
    <row r="65" spans="2:56" s="540" customFormat="1" ht="13.5" hidden="1" customHeight="1" x14ac:dyDescent="0.25">
      <c r="B65" s="1138"/>
      <c r="C65" s="1157">
        <v>2</v>
      </c>
      <c r="D65" s="1157"/>
      <c r="E65" s="1157"/>
      <c r="F65" s="1157"/>
      <c r="G65" s="176"/>
      <c r="H65" s="1144"/>
      <c r="I65" s="1144"/>
      <c r="J65" s="1144"/>
      <c r="K65" s="1145"/>
      <c r="L65" s="1144"/>
      <c r="M65" s="1144"/>
      <c r="N65" s="1144"/>
      <c r="O65" s="1144"/>
      <c r="P65" s="1144"/>
      <c r="Q65" s="1144"/>
      <c r="R65" s="1144"/>
      <c r="S65" s="1144"/>
      <c r="T65" s="1144"/>
      <c r="U65" s="1146"/>
      <c r="V65" s="1145"/>
      <c r="W65" s="1144"/>
      <c r="X65" s="1144"/>
      <c r="Y65" s="1144"/>
      <c r="Z65" s="1144"/>
      <c r="AA65" s="1144"/>
      <c r="AB65" s="1144"/>
      <c r="AC65" s="1144"/>
      <c r="AD65" s="1147"/>
      <c r="AE65" s="1146"/>
      <c r="AF65" s="822"/>
      <c r="AG65" s="821"/>
    </row>
    <row r="66" spans="2:56" s="540" customFormat="1" ht="13.5" hidden="1" customHeight="1" x14ac:dyDescent="0.25">
      <c r="B66" s="1138"/>
      <c r="C66" s="168" t="s">
        <v>95</v>
      </c>
      <c r="D66" s="168"/>
      <c r="E66" s="168"/>
      <c r="F66" s="168"/>
      <c r="G66" s="168"/>
      <c r="H66" s="1144"/>
      <c r="I66" s="1144"/>
      <c r="J66" s="1144"/>
      <c r="K66" s="1145"/>
      <c r="L66" s="1144"/>
      <c r="M66" s="1144"/>
      <c r="N66" s="1144"/>
      <c r="O66" s="1144"/>
      <c r="P66" s="1144"/>
      <c r="Q66" s="1144"/>
      <c r="R66" s="1144"/>
      <c r="S66" s="1144"/>
      <c r="T66" s="1144"/>
      <c r="U66" s="1146"/>
      <c r="V66" s="1145"/>
      <c r="W66" s="1144"/>
      <c r="X66" s="1144"/>
      <c r="Y66" s="1144"/>
      <c r="Z66" s="1144"/>
      <c r="AA66" s="1144"/>
      <c r="AB66" s="1144"/>
      <c r="AC66" s="1144"/>
      <c r="AD66" s="1147"/>
      <c r="AE66" s="1146"/>
      <c r="AF66" s="822"/>
      <c r="AG66" s="821"/>
    </row>
    <row r="67" spans="2:56" s="540" customFormat="1" ht="13.5" hidden="1" customHeight="1" x14ac:dyDescent="0.25">
      <c r="B67" s="1138"/>
      <c r="C67" s="168" t="s">
        <v>96</v>
      </c>
      <c r="D67" s="168"/>
      <c r="E67" s="168"/>
      <c r="F67" s="168"/>
      <c r="G67" s="168"/>
      <c r="H67" s="1144"/>
      <c r="I67" s="1144"/>
      <c r="J67" s="1144"/>
      <c r="K67" s="1145"/>
      <c r="L67" s="1144"/>
      <c r="M67" s="1144"/>
      <c r="N67" s="1144"/>
      <c r="O67" s="1144"/>
      <c r="P67" s="1144"/>
      <c r="Q67" s="1144"/>
      <c r="R67" s="1144"/>
      <c r="S67" s="1144"/>
      <c r="T67" s="1144"/>
      <c r="U67" s="1146"/>
      <c r="V67" s="1145"/>
      <c r="W67" s="1144"/>
      <c r="X67" s="1144"/>
      <c r="Y67" s="1144"/>
      <c r="Z67" s="1144"/>
      <c r="AA67" s="1144"/>
      <c r="AB67" s="1144"/>
      <c r="AC67" s="1144"/>
      <c r="AD67" s="1147"/>
      <c r="AE67" s="1146"/>
      <c r="AF67" s="822"/>
      <c r="AG67" s="823"/>
    </row>
    <row r="68" spans="2:56" s="540" customFormat="1" ht="13.5" hidden="1" customHeight="1" x14ac:dyDescent="0.25">
      <c r="B68" s="1138"/>
      <c r="C68" s="168" t="s">
        <v>97</v>
      </c>
      <c r="D68" s="168"/>
      <c r="E68" s="168"/>
      <c r="F68" s="168"/>
      <c r="G68" s="168"/>
      <c r="H68" s="1144"/>
      <c r="I68" s="1144"/>
      <c r="J68" s="1144"/>
      <c r="K68" s="1145"/>
      <c r="L68" s="1144"/>
      <c r="M68" s="1144"/>
      <c r="N68" s="1144"/>
      <c r="O68" s="1144"/>
      <c r="P68" s="1144"/>
      <c r="Q68" s="1144"/>
      <c r="R68" s="1144"/>
      <c r="S68" s="1144"/>
      <c r="T68" s="1144"/>
      <c r="U68" s="1146"/>
      <c r="V68" s="1145"/>
      <c r="W68" s="1144"/>
      <c r="X68" s="1144"/>
      <c r="Y68" s="1144"/>
      <c r="Z68" s="1144"/>
      <c r="AA68" s="1144"/>
      <c r="AB68" s="1144"/>
      <c r="AC68" s="1144"/>
      <c r="AD68" s="1147"/>
      <c r="AE68" s="1146"/>
      <c r="AF68" s="822"/>
      <c r="AG68" s="821"/>
    </row>
    <row r="69" spans="2:56" s="540" customFormat="1" ht="13.5" hidden="1" customHeight="1" x14ac:dyDescent="0.25">
      <c r="B69" s="1138"/>
      <c r="C69" s="168" t="s">
        <v>99</v>
      </c>
      <c r="D69" s="168"/>
      <c r="E69" s="168"/>
      <c r="F69" s="168"/>
      <c r="G69" s="168"/>
      <c r="H69" s="1144"/>
      <c r="I69" s="1144"/>
      <c r="J69" s="1144"/>
      <c r="K69" s="1145"/>
      <c r="L69" s="1144"/>
      <c r="M69" s="1144"/>
      <c r="N69" s="1144"/>
      <c r="O69" s="1144"/>
      <c r="P69" s="1144"/>
      <c r="Q69" s="1144"/>
      <c r="R69" s="1144"/>
      <c r="S69" s="1144"/>
      <c r="T69" s="1144"/>
      <c r="U69" s="1146"/>
      <c r="V69" s="1145"/>
      <c r="W69" s="1144"/>
      <c r="X69" s="1144"/>
      <c r="Y69" s="1144"/>
      <c r="Z69" s="1144"/>
      <c r="AA69" s="1144"/>
      <c r="AB69" s="1144"/>
      <c r="AC69" s="1144"/>
      <c r="AD69" s="1147"/>
      <c r="AE69" s="1146"/>
      <c r="AF69" s="822"/>
      <c r="AG69" s="821"/>
    </row>
    <row r="70" spans="2:56" s="540" customFormat="1" ht="13.5" hidden="1" customHeight="1" x14ac:dyDescent="0.25">
      <c r="B70" s="1138"/>
      <c r="C70" s="170" t="s">
        <v>102</v>
      </c>
      <c r="D70" s="170"/>
      <c r="E70" s="170"/>
      <c r="F70" s="170"/>
      <c r="G70" s="168"/>
      <c r="H70" s="1144"/>
      <c r="I70" s="1144"/>
      <c r="J70" s="1144"/>
      <c r="K70" s="1145"/>
      <c r="L70" s="1144"/>
      <c r="M70" s="1144"/>
      <c r="N70" s="1144"/>
      <c r="O70" s="1144"/>
      <c r="P70" s="1144"/>
      <c r="Q70" s="1144"/>
      <c r="R70" s="1144"/>
      <c r="S70" s="1144"/>
      <c r="T70" s="1144"/>
      <c r="U70" s="1146"/>
      <c r="V70" s="1145"/>
      <c r="W70" s="1144"/>
      <c r="X70" s="1144"/>
      <c r="Y70" s="1144"/>
      <c r="Z70" s="1144"/>
      <c r="AA70" s="1144"/>
      <c r="AB70" s="1144"/>
      <c r="AC70" s="1144"/>
      <c r="AD70" s="1147"/>
      <c r="AE70" s="1146"/>
      <c r="AF70" s="822"/>
      <c r="AG70" s="821"/>
    </row>
    <row r="71" spans="2:56" s="540" customFormat="1" ht="13.5" hidden="1" customHeight="1" x14ac:dyDescent="0.3">
      <c r="B71" s="1138"/>
      <c r="C71" s="175" t="s">
        <v>103</v>
      </c>
      <c r="D71" s="175"/>
      <c r="E71" s="175"/>
      <c r="F71" s="175"/>
      <c r="G71" s="176"/>
      <c r="H71" s="1144"/>
      <c r="I71" s="1144"/>
      <c r="J71" s="1144"/>
      <c r="K71" s="1148"/>
      <c r="L71" s="1149"/>
      <c r="M71" s="1149"/>
      <c r="N71" s="1149"/>
      <c r="O71" s="1149"/>
      <c r="P71" s="1149"/>
      <c r="Q71" s="1149"/>
      <c r="R71" s="1149"/>
      <c r="S71" s="1149"/>
      <c r="T71" s="1149"/>
      <c r="U71" s="1150"/>
      <c r="V71" s="1148"/>
      <c r="W71" s="1149"/>
      <c r="X71" s="1149"/>
      <c r="Y71" s="1149"/>
      <c r="Z71" s="1149"/>
      <c r="AA71" s="1149"/>
      <c r="AB71" s="1149"/>
      <c r="AC71" s="1149"/>
      <c r="AD71" s="1151"/>
      <c r="AE71" s="1150"/>
      <c r="AF71" s="824"/>
      <c r="AG71" s="821"/>
    </row>
    <row r="72" spans="2:56" s="540" customFormat="1" ht="13.5" hidden="1" customHeight="1" x14ac:dyDescent="0.25">
      <c r="H72" s="636"/>
      <c r="J72" s="636"/>
      <c r="AE72" s="1156"/>
    </row>
    <row r="73" spans="2:56" s="540" customFormat="1" ht="18.75" customHeight="1" x14ac:dyDescent="0.25">
      <c r="H73" s="636"/>
      <c r="J73" s="636"/>
    </row>
    <row r="74" spans="2:56" s="540" customFormat="1" ht="23.25" customHeight="1" x14ac:dyDescent="0.25">
      <c r="B74" s="534"/>
      <c r="C74" s="180" t="s">
        <v>130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 t="s">
        <v>131</v>
      </c>
      <c r="Q74" s="180"/>
      <c r="R74" s="180"/>
      <c r="S74" s="180"/>
      <c r="T74" s="180"/>
      <c r="U74" s="180"/>
      <c r="V74" s="180"/>
      <c r="W74" s="181"/>
      <c r="X74" s="181"/>
      <c r="Y74" s="637"/>
      <c r="Z74" s="638"/>
      <c r="AA74" s="638"/>
      <c r="AB74" s="638"/>
      <c r="AC74" s="638"/>
      <c r="AD74" s="639"/>
      <c r="AE74" s="639"/>
      <c r="AF74" s="187"/>
      <c r="AG74" s="1158"/>
    </row>
    <row r="75" spans="2:56" s="540" customFormat="1" ht="21.75" customHeight="1" x14ac:dyDescent="0.25">
      <c r="C75" s="1777"/>
      <c r="D75" s="1777"/>
      <c r="E75" s="1777"/>
      <c r="F75" s="1777"/>
      <c r="G75" s="1777"/>
      <c r="H75" s="1777"/>
      <c r="I75" s="1777"/>
      <c r="J75" s="1777"/>
      <c r="K75" s="1777"/>
      <c r="L75" s="1777"/>
      <c r="M75" s="1777"/>
      <c r="N75" s="1777"/>
      <c r="O75" s="1777"/>
      <c r="W75" s="540" t="s">
        <v>132</v>
      </c>
      <c r="X75" s="187"/>
      <c r="Y75" s="188" t="s">
        <v>133</v>
      </c>
      <c r="Z75" s="640"/>
      <c r="AA75" s="640"/>
      <c r="AB75" s="640"/>
      <c r="AC75" s="641"/>
      <c r="AD75" s="190"/>
      <c r="AE75" s="190"/>
      <c r="AF75" s="190"/>
      <c r="AG75" s="190"/>
      <c r="AH75" s="1159"/>
      <c r="AI75" s="640"/>
      <c r="AJ75" s="640"/>
      <c r="AK75" s="640"/>
      <c r="AL75" s="640"/>
      <c r="AM75" s="640"/>
      <c r="AN75" s="640"/>
      <c r="AO75" s="640"/>
      <c r="AP75" s="640"/>
      <c r="AQ75" s="640"/>
      <c r="AR75" s="640"/>
      <c r="AS75" s="640"/>
      <c r="AT75" s="640"/>
      <c r="AU75" s="640"/>
      <c r="AV75" s="640"/>
      <c r="AW75" s="640"/>
      <c r="AX75" s="640"/>
      <c r="AY75" s="640"/>
      <c r="AZ75" s="640"/>
      <c r="BA75" s="640"/>
      <c r="BB75" s="640"/>
      <c r="BC75" s="640"/>
      <c r="BD75" s="640"/>
    </row>
    <row r="76" spans="2:56" s="540" customFormat="1" ht="15.75" customHeight="1" x14ac:dyDescent="0.25">
      <c r="C76" s="642"/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180"/>
      <c r="Q76" s="180"/>
      <c r="R76" s="180"/>
      <c r="S76" s="180"/>
      <c r="T76" s="180"/>
      <c r="U76" s="180"/>
      <c r="V76" s="180"/>
      <c r="W76" s="180"/>
      <c r="X76" s="180"/>
      <c r="Y76" s="637"/>
      <c r="Z76" s="637"/>
      <c r="AA76" s="637"/>
      <c r="AB76" s="637"/>
      <c r="AC76" s="643"/>
      <c r="AD76" s="193"/>
      <c r="AE76" s="193"/>
      <c r="AF76" s="193"/>
      <c r="AG76" s="193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</row>
    <row r="77" spans="2:56" s="540" customFormat="1" ht="21.75" customHeight="1" x14ac:dyDescent="0.25">
      <c r="C77" s="642"/>
      <c r="D77" s="642"/>
      <c r="E77" s="642"/>
      <c r="F77" s="642"/>
      <c r="G77" s="642"/>
      <c r="H77" s="642"/>
      <c r="I77" s="642"/>
      <c r="J77" s="642"/>
      <c r="K77" s="642"/>
      <c r="L77" s="642"/>
      <c r="M77" s="642"/>
      <c r="N77" s="642"/>
      <c r="O77" s="642"/>
      <c r="P77" s="180" t="s">
        <v>134</v>
      </c>
      <c r="Q77" s="180"/>
      <c r="R77" s="180"/>
      <c r="S77" s="180"/>
      <c r="T77" s="180"/>
      <c r="U77" s="180"/>
      <c r="V77" s="180"/>
      <c r="W77" s="181"/>
      <c r="X77" s="181"/>
      <c r="Y77" s="637"/>
      <c r="Z77" s="638"/>
      <c r="AA77" s="638"/>
      <c r="AB77" s="638"/>
      <c r="AC77" s="638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</row>
    <row r="78" spans="2:56" s="540" customFormat="1" ht="23.25" customHeight="1" x14ac:dyDescent="0.25">
      <c r="B78" s="540" t="s">
        <v>442</v>
      </c>
      <c r="C78" s="642" t="s">
        <v>549</v>
      </c>
      <c r="D78" s="642"/>
      <c r="E78" s="642"/>
      <c r="F78" s="642"/>
      <c r="G78" s="642"/>
      <c r="H78" s="642"/>
      <c r="I78" s="642"/>
      <c r="J78" s="642"/>
      <c r="K78" s="642"/>
      <c r="L78" s="642"/>
      <c r="M78" s="642"/>
      <c r="N78" s="642"/>
      <c r="O78" s="642"/>
      <c r="W78" s="540" t="s">
        <v>132</v>
      </c>
      <c r="X78" s="187"/>
      <c r="Y78" s="188" t="s">
        <v>133</v>
      </c>
      <c r="Z78" s="640"/>
      <c r="AA78" s="640"/>
      <c r="AB78" s="640"/>
      <c r="AC78" s="641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</row>
    <row r="79" spans="2:56" s="540" customFormat="1" ht="18.75" customHeight="1" x14ac:dyDescent="0.25">
      <c r="H79" s="636"/>
      <c r="J79" s="636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</row>
    <row r="80" spans="2:56" s="540" customFormat="1" ht="18" customHeight="1" x14ac:dyDescent="0.25">
      <c r="B80" s="540" t="s">
        <v>550</v>
      </c>
      <c r="C80" s="540" t="s">
        <v>551</v>
      </c>
      <c r="H80" s="636"/>
      <c r="J80" s="636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</row>
    <row r="81" spans="8:56" s="540" customFormat="1" ht="16.5" customHeight="1" x14ac:dyDescent="0.25">
      <c r="H81" s="636"/>
      <c r="J81" s="636"/>
      <c r="AH81" s="644"/>
      <c r="AI81" s="644"/>
      <c r="AJ81" s="644"/>
      <c r="AK81" s="644"/>
      <c r="AL81" s="644"/>
      <c r="AM81" s="644"/>
      <c r="AN81" s="644"/>
      <c r="AO81" s="644"/>
      <c r="AP81" s="644"/>
      <c r="AQ81" s="644"/>
      <c r="AR81" s="644"/>
      <c r="AS81" s="644"/>
      <c r="AT81" s="644"/>
      <c r="AU81" s="644"/>
      <c r="AV81" s="644"/>
      <c r="AW81" s="644"/>
      <c r="AX81" s="644"/>
      <c r="AY81" s="644"/>
      <c r="AZ81" s="644"/>
      <c r="BA81" s="644"/>
      <c r="BB81" s="644"/>
      <c r="BC81" s="644"/>
      <c r="BD81" s="644"/>
    </row>
    <row r="82" spans="8:56" s="540" customFormat="1" ht="27" customHeight="1" x14ac:dyDescent="0.25">
      <c r="H82" s="636"/>
      <c r="J82" s="636"/>
      <c r="AE82" s="1156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</row>
    <row r="83" spans="8:56" s="540" customFormat="1" ht="25.5" customHeight="1" x14ac:dyDescent="0.25">
      <c r="H83" s="636"/>
      <c r="J83" s="636"/>
      <c r="AE83" s="1156"/>
    </row>
    <row r="84" spans="8:56" s="540" customFormat="1" ht="13.5" customHeight="1" x14ac:dyDescent="0.25">
      <c r="H84" s="636"/>
      <c r="J84" s="636"/>
      <c r="AE84" s="1156"/>
    </row>
    <row r="85" spans="8:56" s="540" customFormat="1" ht="28.5" customHeight="1" x14ac:dyDescent="0.25">
      <c r="H85" s="636"/>
      <c r="J85" s="636"/>
      <c r="AE85" s="1156"/>
    </row>
    <row r="86" spans="8:56" s="540" customFormat="1" ht="13.5" customHeight="1" x14ac:dyDescent="0.25">
      <c r="H86" s="636"/>
      <c r="J86" s="636"/>
      <c r="AE86" s="1156"/>
    </row>
    <row r="87" spans="8:56" s="540" customFormat="1" ht="13.5" customHeight="1" x14ac:dyDescent="0.25">
      <c r="H87" s="636"/>
      <c r="J87" s="636"/>
      <c r="AE87" s="1156"/>
    </row>
    <row r="88" spans="8:56" s="540" customFormat="1" ht="13.5" customHeight="1" x14ac:dyDescent="0.25">
      <c r="H88" s="636"/>
      <c r="J88" s="636"/>
      <c r="AE88" s="1156"/>
    </row>
    <row r="89" spans="8:56" s="540" customFormat="1" ht="13.5" customHeight="1" x14ac:dyDescent="0.25">
      <c r="H89" s="636"/>
      <c r="J89" s="636"/>
      <c r="AE89" s="1156"/>
    </row>
    <row r="90" spans="8:56" s="540" customFormat="1" ht="13.5" customHeight="1" x14ac:dyDescent="0.25">
      <c r="H90" s="636"/>
      <c r="J90" s="636"/>
      <c r="AE90" s="1156"/>
    </row>
    <row r="91" spans="8:56" s="540" customFormat="1" ht="13.5" customHeight="1" x14ac:dyDescent="0.25">
      <c r="H91" s="636"/>
      <c r="J91" s="636"/>
      <c r="AE91" s="1156"/>
    </row>
    <row r="92" spans="8:56" s="540" customFormat="1" ht="13.5" customHeight="1" x14ac:dyDescent="0.25">
      <c r="H92" s="636"/>
      <c r="J92" s="636"/>
      <c r="AE92" s="1156"/>
    </row>
    <row r="93" spans="8:56" s="540" customFormat="1" ht="13.5" customHeight="1" x14ac:dyDescent="0.25">
      <c r="H93" s="636"/>
      <c r="J93" s="636"/>
      <c r="AE93" s="1156"/>
    </row>
    <row r="94" spans="8:56" s="540" customFormat="1" ht="13.5" customHeight="1" x14ac:dyDescent="0.25">
      <c r="H94" s="636"/>
      <c r="J94" s="636"/>
      <c r="AE94" s="1156"/>
    </row>
    <row r="95" spans="8:56" s="540" customFormat="1" ht="13.5" customHeight="1" x14ac:dyDescent="0.25">
      <c r="H95" s="636"/>
      <c r="J95" s="636"/>
      <c r="AE95" s="1156"/>
    </row>
    <row r="96" spans="8:56" s="540" customFormat="1" ht="13.5" customHeight="1" x14ac:dyDescent="0.25">
      <c r="H96" s="636"/>
      <c r="J96" s="636"/>
      <c r="AE96" s="1156"/>
    </row>
    <row r="97" spans="8:31" s="540" customFormat="1" ht="13.5" customHeight="1" x14ac:dyDescent="0.25">
      <c r="H97" s="636"/>
      <c r="J97" s="636"/>
      <c r="AE97" s="1156"/>
    </row>
    <row r="98" spans="8:31" s="540" customFormat="1" x14ac:dyDescent="0.25">
      <c r="H98" s="636"/>
      <c r="J98" s="636"/>
      <c r="AE98" s="1156"/>
    </row>
    <row r="99" spans="8:31" s="540" customFormat="1" x14ac:dyDescent="0.25">
      <c r="H99" s="636"/>
      <c r="J99" s="636"/>
      <c r="AE99" s="1156"/>
    </row>
    <row r="100" spans="8:31" s="540" customFormat="1" x14ac:dyDescent="0.25">
      <c r="H100" s="636"/>
      <c r="J100" s="636"/>
      <c r="AE100" s="1156"/>
    </row>
    <row r="101" spans="8:31" s="540" customFormat="1" x14ac:dyDescent="0.25">
      <c r="H101" s="636"/>
      <c r="J101" s="636"/>
      <c r="AE101" s="1156"/>
    </row>
    <row r="102" spans="8:31" s="540" customFormat="1" x14ac:dyDescent="0.25">
      <c r="H102" s="636"/>
      <c r="J102" s="636"/>
      <c r="AE102" s="1156"/>
    </row>
    <row r="103" spans="8:31" s="540" customFormat="1" x14ac:dyDescent="0.25">
      <c r="H103" s="636"/>
      <c r="J103" s="636"/>
      <c r="AE103" s="1156"/>
    </row>
    <row r="104" spans="8:31" s="540" customFormat="1" x14ac:dyDescent="0.25">
      <c r="H104" s="636"/>
      <c r="J104" s="636"/>
      <c r="AE104" s="1156"/>
    </row>
    <row r="105" spans="8:31" s="540" customFormat="1" x14ac:dyDescent="0.25">
      <c r="H105" s="636"/>
      <c r="J105" s="636"/>
      <c r="AE105" s="1156"/>
    </row>
    <row r="106" spans="8:31" s="540" customFormat="1" x14ac:dyDescent="0.25">
      <c r="H106" s="636"/>
      <c r="J106" s="636"/>
      <c r="AE106" s="1156"/>
    </row>
    <row r="107" spans="8:31" s="540" customFormat="1" ht="81" customHeight="1" x14ac:dyDescent="0.25">
      <c r="H107" s="636"/>
      <c r="J107" s="636"/>
      <c r="AE107" s="1156"/>
    </row>
    <row r="108" spans="8:31" s="540" customFormat="1" x14ac:dyDescent="0.25">
      <c r="H108" s="636"/>
      <c r="J108" s="636"/>
      <c r="AE108" s="1156"/>
    </row>
    <row r="109" spans="8:31" s="540" customFormat="1" x14ac:dyDescent="0.25">
      <c r="H109" s="636"/>
      <c r="J109" s="636"/>
      <c r="AE109" s="1156"/>
    </row>
    <row r="110" spans="8:31" s="540" customFormat="1" x14ac:dyDescent="0.25">
      <c r="H110" s="636"/>
      <c r="J110" s="636"/>
      <c r="AE110" s="1156"/>
    </row>
    <row r="111" spans="8:31" s="540" customFormat="1" x14ac:dyDescent="0.25">
      <c r="H111" s="636"/>
      <c r="J111" s="636"/>
      <c r="AE111" s="1156"/>
    </row>
    <row r="112" spans="8:31" s="540" customFormat="1" x14ac:dyDescent="0.25">
      <c r="H112" s="636"/>
      <c r="J112" s="636"/>
      <c r="AE112" s="1156"/>
    </row>
    <row r="113" spans="8:31" s="540" customFormat="1" ht="36.75" customHeight="1" x14ac:dyDescent="0.25">
      <c r="H113" s="636"/>
      <c r="J113" s="636"/>
      <c r="AE113" s="1156"/>
    </row>
    <row r="114" spans="8:31" s="540" customFormat="1" x14ac:dyDescent="0.25">
      <c r="H114" s="636"/>
      <c r="J114" s="636"/>
      <c r="AE114" s="1156"/>
    </row>
    <row r="115" spans="8:31" s="540" customFormat="1" ht="14.25" customHeight="1" x14ac:dyDescent="0.25">
      <c r="H115" s="636"/>
      <c r="J115" s="636"/>
      <c r="AE115" s="1156"/>
    </row>
    <row r="116" spans="8:31" s="540" customFormat="1" x14ac:dyDescent="0.25">
      <c r="H116" s="636"/>
      <c r="J116" s="636"/>
      <c r="AE116" s="1156"/>
    </row>
    <row r="117" spans="8:31" s="540" customFormat="1" x14ac:dyDescent="0.25">
      <c r="H117" s="636"/>
      <c r="J117" s="636"/>
      <c r="AE117" s="1156"/>
    </row>
    <row r="118" spans="8:31" s="540" customFormat="1" x14ac:dyDescent="0.25">
      <c r="H118" s="636"/>
      <c r="J118" s="636"/>
      <c r="AE118" s="1156"/>
    </row>
    <row r="119" spans="8:31" s="540" customFormat="1" x14ac:dyDescent="0.25">
      <c r="H119" s="636"/>
      <c r="J119" s="636"/>
      <c r="AE119" s="1156"/>
    </row>
    <row r="120" spans="8:31" s="540" customFormat="1" x14ac:dyDescent="0.25">
      <c r="H120" s="636"/>
      <c r="J120" s="636"/>
      <c r="AE120" s="1156"/>
    </row>
    <row r="121" spans="8:31" s="540" customFormat="1" x14ac:dyDescent="0.25">
      <c r="H121" s="636"/>
      <c r="J121" s="636"/>
      <c r="AE121" s="1156"/>
    </row>
    <row r="122" spans="8:31" s="540" customFormat="1" x14ac:dyDescent="0.25">
      <c r="H122" s="636"/>
      <c r="J122" s="636"/>
      <c r="AE122" s="1156"/>
    </row>
    <row r="123" spans="8:31" s="540" customFormat="1" x14ac:dyDescent="0.25">
      <c r="H123" s="636"/>
      <c r="J123" s="636"/>
      <c r="AE123" s="1156"/>
    </row>
    <row r="124" spans="8:31" s="540" customFormat="1" x14ac:dyDescent="0.25">
      <c r="H124" s="636"/>
      <c r="J124" s="636"/>
      <c r="AE124" s="1156"/>
    </row>
    <row r="125" spans="8:31" s="540" customFormat="1" x14ac:dyDescent="0.25">
      <c r="H125" s="636"/>
      <c r="J125" s="636"/>
      <c r="AE125" s="1156"/>
    </row>
    <row r="126" spans="8:31" s="540" customFormat="1" x14ac:dyDescent="0.25">
      <c r="H126" s="636"/>
      <c r="J126" s="636"/>
      <c r="AE126" s="1156"/>
    </row>
    <row r="127" spans="8:31" s="540" customFormat="1" x14ac:dyDescent="0.25">
      <c r="H127" s="636"/>
      <c r="J127" s="636"/>
      <c r="AE127" s="1156"/>
    </row>
    <row r="128" spans="8:31" s="540" customFormat="1" x14ac:dyDescent="0.25">
      <c r="H128" s="636"/>
      <c r="J128" s="636"/>
      <c r="AE128" s="1156"/>
    </row>
    <row r="129" spans="8:31" s="540" customFormat="1" x14ac:dyDescent="0.25">
      <c r="H129" s="636"/>
      <c r="J129" s="636"/>
      <c r="AE129" s="1156"/>
    </row>
    <row r="130" spans="8:31" s="540" customFormat="1" x14ac:dyDescent="0.25">
      <c r="H130" s="636"/>
      <c r="J130" s="636"/>
      <c r="AE130" s="1156"/>
    </row>
    <row r="131" spans="8:31" s="540" customFormat="1" x14ac:dyDescent="0.25">
      <c r="H131" s="636"/>
      <c r="J131" s="636"/>
      <c r="AE131" s="1156"/>
    </row>
    <row r="132" spans="8:31" s="540" customFormat="1" x14ac:dyDescent="0.25">
      <c r="H132" s="636"/>
      <c r="J132" s="636"/>
      <c r="AE132" s="1156"/>
    </row>
    <row r="133" spans="8:31" s="540" customFormat="1" x14ac:dyDescent="0.25">
      <c r="H133" s="636"/>
      <c r="J133" s="636"/>
      <c r="AE133" s="1156"/>
    </row>
    <row r="134" spans="8:31" s="540" customFormat="1" x14ac:dyDescent="0.25">
      <c r="H134" s="636"/>
      <c r="J134" s="636"/>
      <c r="AE134" s="1156"/>
    </row>
    <row r="135" spans="8:31" s="540" customFormat="1" x14ac:dyDescent="0.25">
      <c r="H135" s="636"/>
      <c r="J135" s="636"/>
      <c r="AE135" s="1156"/>
    </row>
    <row r="136" spans="8:31" s="540" customFormat="1" x14ac:dyDescent="0.25">
      <c r="H136" s="636"/>
      <c r="J136" s="636"/>
      <c r="AE136" s="1156"/>
    </row>
    <row r="137" spans="8:31" s="540" customFormat="1" x14ac:dyDescent="0.25">
      <c r="H137" s="636"/>
      <c r="J137" s="636"/>
      <c r="AE137" s="1156"/>
    </row>
    <row r="138" spans="8:31" s="540" customFormat="1" x14ac:dyDescent="0.25">
      <c r="H138" s="636"/>
      <c r="J138" s="636"/>
      <c r="AE138" s="1156"/>
    </row>
    <row r="139" spans="8:31" s="540" customFormat="1" x14ac:dyDescent="0.25">
      <c r="H139" s="636"/>
      <c r="J139" s="636"/>
      <c r="AE139" s="1156"/>
    </row>
    <row r="140" spans="8:31" s="540" customFormat="1" x14ac:dyDescent="0.25">
      <c r="H140" s="636"/>
      <c r="J140" s="636"/>
      <c r="AE140" s="1156"/>
    </row>
    <row r="141" spans="8:31" s="540" customFormat="1" x14ac:dyDescent="0.25">
      <c r="H141" s="636"/>
      <c r="J141" s="636"/>
      <c r="AE141" s="1156"/>
    </row>
    <row r="142" spans="8:31" s="540" customFormat="1" x14ac:dyDescent="0.25">
      <c r="H142" s="636"/>
      <c r="J142" s="636"/>
      <c r="AE142" s="1156"/>
    </row>
    <row r="143" spans="8:31" s="540" customFormat="1" x14ac:dyDescent="0.25">
      <c r="H143" s="636"/>
      <c r="J143" s="636"/>
      <c r="AE143" s="1156"/>
    </row>
    <row r="144" spans="8:31" s="540" customFormat="1" x14ac:dyDescent="0.25">
      <c r="H144" s="636"/>
      <c r="J144" s="636"/>
      <c r="AE144" s="1156"/>
    </row>
    <row r="145" spans="1:33" s="540" customFormat="1" x14ac:dyDescent="0.25">
      <c r="H145" s="636"/>
      <c r="J145" s="636"/>
      <c r="AE145" s="1156"/>
    </row>
    <row r="146" spans="1:33" s="540" customFormat="1" x14ac:dyDescent="0.25">
      <c r="H146" s="636"/>
      <c r="J146" s="636"/>
      <c r="AE146" s="1156"/>
    </row>
    <row r="147" spans="1:33" s="540" customFormat="1" x14ac:dyDescent="0.25">
      <c r="H147" s="636"/>
      <c r="J147" s="636"/>
      <c r="AE147" s="1156"/>
    </row>
    <row r="148" spans="1:33" s="540" customFormat="1" x14ac:dyDescent="0.25">
      <c r="H148" s="636"/>
      <c r="J148" s="636"/>
      <c r="AE148" s="1156"/>
    </row>
    <row r="149" spans="1:33" s="540" customFormat="1" x14ac:dyDescent="0.25">
      <c r="A149" s="636"/>
      <c r="B149" s="636"/>
      <c r="C149" s="636"/>
      <c r="D149" s="636"/>
      <c r="E149" s="636"/>
      <c r="F149" s="636"/>
      <c r="G149" s="636"/>
      <c r="H149" s="636"/>
      <c r="I149" s="636"/>
      <c r="J149" s="636"/>
      <c r="K149" s="636"/>
      <c r="L149" s="636"/>
      <c r="M149" s="636"/>
      <c r="N149" s="636"/>
      <c r="O149" s="636"/>
      <c r="P149" s="636"/>
      <c r="Q149" s="636"/>
      <c r="R149" s="636"/>
      <c r="S149" s="636"/>
      <c r="T149" s="636"/>
      <c r="U149" s="636"/>
      <c r="V149" s="636"/>
      <c r="W149" s="636"/>
      <c r="X149" s="636"/>
      <c r="Y149" s="636"/>
      <c r="Z149" s="636"/>
      <c r="AA149" s="636"/>
      <c r="AB149" s="636"/>
      <c r="AC149" s="636"/>
      <c r="AD149" s="636"/>
      <c r="AE149" s="1160"/>
      <c r="AF149" s="636"/>
      <c r="AG149" s="636"/>
    </row>
    <row r="150" spans="1:33" s="636" customFormat="1" x14ac:dyDescent="0.25">
      <c r="AE150" s="1160"/>
    </row>
    <row r="151" spans="1:33" s="636" customFormat="1" x14ac:dyDescent="0.25">
      <c r="AE151" s="1160"/>
    </row>
    <row r="152" spans="1:33" s="636" customFormat="1" x14ac:dyDescent="0.25">
      <c r="A152" s="540"/>
      <c r="B152" s="540"/>
      <c r="C152" s="540"/>
      <c r="D152" s="540"/>
      <c r="E152" s="540"/>
      <c r="F152" s="540"/>
      <c r="G152" s="540"/>
      <c r="I152" s="540"/>
      <c r="K152" s="540"/>
      <c r="L152" s="540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0"/>
      <c r="X152" s="540"/>
      <c r="Y152" s="540"/>
      <c r="Z152" s="540"/>
      <c r="AA152" s="540"/>
      <c r="AB152" s="540"/>
      <c r="AC152" s="540"/>
      <c r="AD152" s="540"/>
      <c r="AE152" s="1156"/>
      <c r="AF152" s="540"/>
      <c r="AG152" s="540"/>
    </row>
    <row r="153" spans="1:33" s="540" customFormat="1" x14ac:dyDescent="0.25">
      <c r="H153" s="636"/>
      <c r="J153" s="636"/>
      <c r="AE153" s="1156"/>
    </row>
    <row r="154" spans="1:33" s="540" customFormat="1" x14ac:dyDescent="0.25">
      <c r="H154" s="636"/>
      <c r="J154" s="636"/>
      <c r="AE154" s="1156"/>
    </row>
    <row r="155" spans="1:33" s="540" customFormat="1" x14ac:dyDescent="0.25">
      <c r="H155" s="636"/>
      <c r="J155" s="636"/>
      <c r="AE155" s="1156"/>
    </row>
    <row r="156" spans="1:33" s="540" customFormat="1" x14ac:dyDescent="0.25">
      <c r="H156" s="636"/>
      <c r="J156" s="636"/>
      <c r="AE156" s="1156"/>
    </row>
    <row r="157" spans="1:33" s="540" customFormat="1" x14ac:dyDescent="0.25">
      <c r="H157" s="636"/>
      <c r="J157" s="636"/>
      <c r="AE157" s="1156"/>
    </row>
    <row r="158" spans="1:33" s="540" customFormat="1" x14ac:dyDescent="0.25">
      <c r="H158" s="636"/>
      <c r="J158" s="636"/>
      <c r="AE158" s="1156"/>
    </row>
    <row r="159" spans="1:33" s="540" customFormat="1" x14ac:dyDescent="0.25">
      <c r="H159" s="636"/>
      <c r="J159" s="636"/>
      <c r="AE159" s="1156"/>
    </row>
    <row r="160" spans="1:33" s="540" customFormat="1" x14ac:dyDescent="0.25">
      <c r="H160" s="636"/>
      <c r="J160" s="636"/>
      <c r="AE160" s="1156"/>
    </row>
    <row r="161" spans="8:31" s="540" customFormat="1" x14ac:dyDescent="0.25">
      <c r="H161" s="636"/>
      <c r="J161" s="636"/>
      <c r="AE161" s="1156"/>
    </row>
    <row r="162" spans="8:31" s="540" customFormat="1" ht="36.75" customHeight="1" x14ac:dyDescent="0.25">
      <c r="H162" s="636"/>
      <c r="J162" s="636"/>
      <c r="AE162" s="1156"/>
    </row>
    <row r="163" spans="8:31" s="540" customFormat="1" x14ac:dyDescent="0.25">
      <c r="H163" s="636"/>
      <c r="J163" s="636"/>
      <c r="AE163" s="1156"/>
    </row>
    <row r="164" spans="8:31" s="540" customFormat="1" x14ac:dyDescent="0.25">
      <c r="H164" s="636"/>
      <c r="J164" s="636"/>
      <c r="AE164" s="1156"/>
    </row>
    <row r="165" spans="8:31" s="540" customFormat="1" x14ac:dyDescent="0.25">
      <c r="H165" s="636"/>
      <c r="J165" s="636"/>
      <c r="AE165" s="1156"/>
    </row>
    <row r="166" spans="8:31" s="540" customFormat="1" x14ac:dyDescent="0.25">
      <c r="H166" s="636"/>
      <c r="J166" s="636"/>
      <c r="AE166" s="1156"/>
    </row>
    <row r="167" spans="8:31" s="540" customFormat="1" x14ac:dyDescent="0.25">
      <c r="H167" s="636"/>
      <c r="J167" s="636"/>
      <c r="AE167" s="1156"/>
    </row>
    <row r="168" spans="8:31" s="540" customFormat="1" x14ac:dyDescent="0.25">
      <c r="H168" s="636"/>
      <c r="J168" s="636"/>
      <c r="AE168" s="1156"/>
    </row>
    <row r="169" spans="8:31" s="540" customFormat="1" x14ac:dyDescent="0.25">
      <c r="H169" s="636"/>
      <c r="J169" s="636"/>
      <c r="AE169" s="1156"/>
    </row>
    <row r="170" spans="8:31" s="540" customFormat="1" x14ac:dyDescent="0.25">
      <c r="H170" s="636"/>
      <c r="J170" s="636"/>
      <c r="AE170" s="1156"/>
    </row>
    <row r="171" spans="8:31" s="540" customFormat="1" x14ac:dyDescent="0.25">
      <c r="H171" s="636"/>
      <c r="J171" s="636"/>
      <c r="AE171" s="1156"/>
    </row>
    <row r="172" spans="8:31" s="540" customFormat="1" x14ac:dyDescent="0.25">
      <c r="H172" s="636"/>
      <c r="J172" s="636"/>
      <c r="AE172" s="1156"/>
    </row>
    <row r="173" spans="8:31" s="540" customFormat="1" x14ac:dyDescent="0.25">
      <c r="H173" s="636"/>
      <c r="J173" s="636"/>
      <c r="AE173" s="1156"/>
    </row>
    <row r="174" spans="8:31" s="540" customFormat="1" x14ac:dyDescent="0.25">
      <c r="H174" s="636"/>
      <c r="J174" s="636"/>
      <c r="AE174" s="1156"/>
    </row>
    <row r="175" spans="8:31" s="540" customFormat="1" x14ac:dyDescent="0.25">
      <c r="H175" s="636"/>
      <c r="J175" s="636"/>
      <c r="AE175" s="1156"/>
    </row>
    <row r="176" spans="8:31" s="540" customFormat="1" x14ac:dyDescent="0.25">
      <c r="H176" s="636"/>
      <c r="J176" s="636"/>
      <c r="AE176" s="1156"/>
    </row>
    <row r="177" spans="8:31" s="540" customFormat="1" x14ac:dyDescent="0.25">
      <c r="H177" s="636"/>
      <c r="J177" s="636"/>
      <c r="AE177" s="1156"/>
    </row>
    <row r="178" spans="8:31" s="540" customFormat="1" x14ac:dyDescent="0.25">
      <c r="H178" s="636"/>
      <c r="J178" s="636"/>
      <c r="AE178" s="1156"/>
    </row>
    <row r="179" spans="8:31" s="540" customFormat="1" x14ac:dyDescent="0.25">
      <c r="H179" s="636"/>
      <c r="J179" s="636"/>
      <c r="AE179" s="1156"/>
    </row>
    <row r="180" spans="8:31" s="540" customFormat="1" x14ac:dyDescent="0.25">
      <c r="H180" s="636"/>
      <c r="J180" s="636"/>
      <c r="AE180" s="1156"/>
    </row>
    <row r="181" spans="8:31" s="540" customFormat="1" x14ac:dyDescent="0.25">
      <c r="H181" s="636"/>
      <c r="J181" s="636"/>
      <c r="AE181" s="1156"/>
    </row>
    <row r="182" spans="8:31" s="540" customFormat="1" x14ac:dyDescent="0.25">
      <c r="H182" s="636"/>
      <c r="J182" s="636"/>
      <c r="AE182" s="1156"/>
    </row>
    <row r="183" spans="8:31" s="540" customFormat="1" x14ac:dyDescent="0.25">
      <c r="H183" s="636"/>
      <c r="J183" s="636"/>
      <c r="AE183" s="1156"/>
    </row>
    <row r="184" spans="8:31" s="540" customFormat="1" x14ac:dyDescent="0.25">
      <c r="H184" s="636"/>
      <c r="J184" s="636"/>
      <c r="AE184" s="1156"/>
    </row>
    <row r="185" spans="8:31" s="540" customFormat="1" x14ac:dyDescent="0.25">
      <c r="H185" s="636"/>
      <c r="J185" s="636"/>
      <c r="AE185" s="1156"/>
    </row>
    <row r="186" spans="8:31" s="540" customFormat="1" x14ac:dyDescent="0.25">
      <c r="H186" s="636"/>
      <c r="J186" s="636"/>
      <c r="AE186" s="1156"/>
    </row>
    <row r="187" spans="8:31" s="540" customFormat="1" x14ac:dyDescent="0.25">
      <c r="H187" s="636"/>
      <c r="J187" s="636"/>
      <c r="AE187" s="1156"/>
    </row>
    <row r="188" spans="8:31" s="540" customFormat="1" x14ac:dyDescent="0.25">
      <c r="H188" s="636"/>
      <c r="J188" s="636"/>
      <c r="AE188" s="1156"/>
    </row>
    <row r="189" spans="8:31" s="540" customFormat="1" x14ac:dyDescent="0.25">
      <c r="H189" s="636"/>
      <c r="J189" s="636"/>
      <c r="AE189" s="1156"/>
    </row>
    <row r="190" spans="8:31" s="540" customFormat="1" x14ac:dyDescent="0.25">
      <c r="H190" s="636"/>
      <c r="J190" s="636"/>
      <c r="AE190" s="1156"/>
    </row>
    <row r="191" spans="8:31" s="540" customFormat="1" x14ac:dyDescent="0.25">
      <c r="H191" s="636"/>
      <c r="J191" s="636"/>
      <c r="AE191" s="1156"/>
    </row>
    <row r="192" spans="8:31" s="540" customFormat="1" x14ac:dyDescent="0.25">
      <c r="H192" s="636"/>
      <c r="J192" s="636"/>
      <c r="AE192" s="1156"/>
    </row>
    <row r="193" spans="8:31" s="540" customFormat="1" x14ac:dyDescent="0.25">
      <c r="H193" s="636"/>
      <c r="J193" s="636"/>
      <c r="AE193" s="1156"/>
    </row>
    <row r="194" spans="8:31" s="540" customFormat="1" x14ac:dyDescent="0.25">
      <c r="H194" s="636"/>
      <c r="J194" s="636"/>
      <c r="AE194" s="1156"/>
    </row>
    <row r="195" spans="8:31" s="540" customFormat="1" x14ac:dyDescent="0.25">
      <c r="H195" s="636"/>
      <c r="J195" s="636"/>
      <c r="AE195" s="1156"/>
    </row>
    <row r="196" spans="8:31" s="540" customFormat="1" x14ac:dyDescent="0.25">
      <c r="H196" s="636"/>
      <c r="J196" s="636"/>
      <c r="AE196" s="1156"/>
    </row>
    <row r="197" spans="8:31" s="540" customFormat="1" x14ac:dyDescent="0.25">
      <c r="H197" s="636"/>
      <c r="J197" s="636"/>
      <c r="AE197" s="1156"/>
    </row>
    <row r="198" spans="8:31" s="540" customFormat="1" x14ac:dyDescent="0.25">
      <c r="H198" s="636"/>
      <c r="J198" s="636"/>
      <c r="AE198" s="1156"/>
    </row>
    <row r="199" spans="8:31" s="540" customFormat="1" x14ac:dyDescent="0.25">
      <c r="H199" s="636"/>
      <c r="J199" s="636"/>
      <c r="AE199" s="1156"/>
    </row>
    <row r="200" spans="8:31" s="540" customFormat="1" ht="36.75" customHeight="1" x14ac:dyDescent="0.25">
      <c r="H200" s="636"/>
      <c r="J200" s="636"/>
      <c r="AE200" s="1156"/>
    </row>
    <row r="201" spans="8:31" s="540" customFormat="1" x14ac:dyDescent="0.25">
      <c r="H201" s="636"/>
      <c r="J201" s="636"/>
      <c r="AE201" s="1156"/>
    </row>
    <row r="202" spans="8:31" s="540" customFormat="1" x14ac:dyDescent="0.25">
      <c r="H202" s="636"/>
      <c r="J202" s="636"/>
      <c r="AE202" s="1156"/>
    </row>
    <row r="203" spans="8:31" s="540" customFormat="1" x14ac:dyDescent="0.25">
      <c r="H203" s="636"/>
      <c r="J203" s="636"/>
      <c r="AE203" s="1156"/>
    </row>
    <row r="204" spans="8:31" s="540" customFormat="1" x14ac:dyDescent="0.25">
      <c r="H204" s="636"/>
      <c r="J204" s="636"/>
      <c r="AE204" s="1156"/>
    </row>
    <row r="205" spans="8:31" s="540" customFormat="1" x14ac:dyDescent="0.25">
      <c r="H205" s="636"/>
      <c r="J205" s="636"/>
      <c r="AE205" s="1156"/>
    </row>
    <row r="206" spans="8:31" s="540" customFormat="1" ht="15.75" customHeight="1" x14ac:dyDescent="0.25">
      <c r="H206" s="636"/>
      <c r="J206" s="636"/>
      <c r="AE206" s="1156"/>
    </row>
    <row r="207" spans="8:31" s="540" customFormat="1" x14ac:dyDescent="0.25">
      <c r="H207" s="636"/>
      <c r="J207" s="636"/>
      <c r="AE207" s="1156"/>
    </row>
    <row r="208" spans="8:31" s="540" customFormat="1" x14ac:dyDescent="0.25">
      <c r="H208" s="636"/>
      <c r="J208" s="636"/>
      <c r="AE208" s="1156"/>
    </row>
    <row r="209" spans="8:31" s="540" customFormat="1" x14ac:dyDescent="0.25">
      <c r="H209" s="636"/>
      <c r="J209" s="636"/>
      <c r="AE209" s="1156"/>
    </row>
    <row r="210" spans="8:31" s="540" customFormat="1" x14ac:dyDescent="0.25">
      <c r="H210" s="636"/>
      <c r="J210" s="636"/>
      <c r="AE210" s="1156"/>
    </row>
    <row r="211" spans="8:31" s="540" customFormat="1" x14ac:dyDescent="0.25">
      <c r="H211" s="636"/>
      <c r="J211" s="636"/>
      <c r="AE211" s="1156"/>
    </row>
    <row r="212" spans="8:31" s="540" customFormat="1" x14ac:dyDescent="0.25">
      <c r="H212" s="636"/>
      <c r="J212" s="636"/>
      <c r="AE212" s="1156"/>
    </row>
    <row r="213" spans="8:31" s="540" customFormat="1" x14ac:dyDescent="0.25">
      <c r="H213" s="636"/>
      <c r="J213" s="636"/>
      <c r="AE213" s="1156"/>
    </row>
    <row r="214" spans="8:31" s="540" customFormat="1" x14ac:dyDescent="0.25">
      <c r="H214" s="636"/>
      <c r="J214" s="636"/>
      <c r="AE214" s="1156"/>
    </row>
    <row r="215" spans="8:31" s="540" customFormat="1" x14ac:dyDescent="0.25">
      <c r="H215" s="636"/>
      <c r="J215" s="636"/>
      <c r="AE215" s="1156"/>
    </row>
    <row r="216" spans="8:31" s="540" customFormat="1" x14ac:dyDescent="0.25">
      <c r="H216" s="636"/>
      <c r="J216" s="636"/>
      <c r="AE216" s="1156"/>
    </row>
    <row r="217" spans="8:31" s="540" customFormat="1" x14ac:dyDescent="0.25">
      <c r="H217" s="636"/>
      <c r="J217" s="636"/>
      <c r="AE217" s="1156"/>
    </row>
    <row r="218" spans="8:31" s="540" customFormat="1" x14ac:dyDescent="0.25">
      <c r="H218" s="636"/>
      <c r="J218" s="636"/>
      <c r="AE218" s="1156"/>
    </row>
    <row r="219" spans="8:31" s="540" customFormat="1" x14ac:dyDescent="0.25">
      <c r="H219" s="636"/>
      <c r="J219" s="636"/>
      <c r="AE219" s="1156"/>
    </row>
    <row r="220" spans="8:31" s="540" customFormat="1" x14ac:dyDescent="0.25">
      <c r="H220" s="636"/>
      <c r="J220" s="636"/>
      <c r="AE220" s="1156"/>
    </row>
    <row r="221" spans="8:31" s="540" customFormat="1" x14ac:dyDescent="0.25">
      <c r="H221" s="636"/>
      <c r="J221" s="636"/>
      <c r="AE221" s="1156"/>
    </row>
    <row r="222" spans="8:31" s="540" customFormat="1" x14ac:dyDescent="0.25">
      <c r="H222" s="636"/>
      <c r="J222" s="636"/>
      <c r="AE222" s="1156"/>
    </row>
    <row r="223" spans="8:31" s="540" customFormat="1" x14ac:dyDescent="0.25">
      <c r="H223" s="636"/>
      <c r="J223" s="636"/>
      <c r="AE223" s="1156"/>
    </row>
    <row r="224" spans="8:31" s="540" customFormat="1" x14ac:dyDescent="0.25">
      <c r="H224" s="636"/>
      <c r="J224" s="636"/>
      <c r="AE224" s="1156"/>
    </row>
    <row r="225" spans="8:31" s="540" customFormat="1" x14ac:dyDescent="0.25">
      <c r="H225" s="636"/>
      <c r="J225" s="636"/>
      <c r="AE225" s="1156"/>
    </row>
    <row r="226" spans="8:31" s="540" customFormat="1" x14ac:dyDescent="0.25">
      <c r="H226" s="636"/>
      <c r="J226" s="636"/>
      <c r="AE226" s="1156"/>
    </row>
    <row r="227" spans="8:31" s="540" customFormat="1" x14ac:dyDescent="0.25">
      <c r="H227" s="636"/>
      <c r="J227" s="636"/>
      <c r="AE227" s="1156"/>
    </row>
    <row r="228" spans="8:31" s="540" customFormat="1" x14ac:dyDescent="0.25">
      <c r="H228" s="636"/>
      <c r="J228" s="636"/>
      <c r="AE228" s="1156"/>
    </row>
    <row r="229" spans="8:31" s="540" customFormat="1" x14ac:dyDescent="0.25">
      <c r="H229" s="636"/>
      <c r="J229" s="636"/>
      <c r="AE229" s="1156"/>
    </row>
    <row r="230" spans="8:31" s="540" customFormat="1" x14ac:dyDescent="0.25">
      <c r="H230" s="636"/>
      <c r="J230" s="636"/>
      <c r="AE230" s="1156"/>
    </row>
    <row r="231" spans="8:31" s="540" customFormat="1" x14ac:dyDescent="0.25">
      <c r="H231" s="636"/>
      <c r="J231" s="636"/>
      <c r="AE231" s="1156"/>
    </row>
    <row r="232" spans="8:31" s="540" customFormat="1" x14ac:dyDescent="0.25">
      <c r="H232" s="636"/>
      <c r="J232" s="636"/>
      <c r="AE232" s="1156"/>
    </row>
    <row r="233" spans="8:31" s="540" customFormat="1" x14ac:dyDescent="0.25">
      <c r="H233" s="636"/>
      <c r="J233" s="636"/>
      <c r="AE233" s="1156"/>
    </row>
    <row r="234" spans="8:31" s="540" customFormat="1" x14ac:dyDescent="0.25">
      <c r="H234" s="636"/>
      <c r="J234" s="636"/>
      <c r="AE234" s="1156"/>
    </row>
    <row r="235" spans="8:31" s="540" customFormat="1" x14ac:dyDescent="0.25">
      <c r="H235" s="636"/>
      <c r="J235" s="636"/>
      <c r="AE235" s="1156"/>
    </row>
    <row r="236" spans="8:31" s="540" customFormat="1" x14ac:dyDescent="0.25">
      <c r="H236" s="636"/>
      <c r="J236" s="636"/>
      <c r="AE236" s="1156"/>
    </row>
    <row r="237" spans="8:31" s="540" customFormat="1" x14ac:dyDescent="0.25">
      <c r="H237" s="636"/>
      <c r="J237" s="636"/>
      <c r="AE237" s="1156"/>
    </row>
    <row r="238" spans="8:31" s="540" customFormat="1" x14ac:dyDescent="0.25">
      <c r="H238" s="636"/>
      <c r="J238" s="636"/>
      <c r="AE238" s="1156"/>
    </row>
    <row r="239" spans="8:31" s="540" customFormat="1" x14ac:dyDescent="0.25">
      <c r="H239" s="636"/>
      <c r="J239" s="636"/>
      <c r="AE239" s="1156"/>
    </row>
    <row r="240" spans="8:31" s="540" customFormat="1" ht="36.75" customHeight="1" x14ac:dyDescent="0.25">
      <c r="H240" s="636"/>
      <c r="J240" s="636"/>
      <c r="AE240" s="1156"/>
    </row>
    <row r="241" spans="8:31" s="540" customFormat="1" x14ac:dyDescent="0.25">
      <c r="H241" s="636"/>
      <c r="J241" s="636"/>
      <c r="AE241" s="1156"/>
    </row>
    <row r="242" spans="8:31" s="540" customFormat="1" x14ac:dyDescent="0.25">
      <c r="H242" s="636"/>
      <c r="J242" s="636"/>
      <c r="AE242" s="1156"/>
    </row>
    <row r="243" spans="8:31" s="540" customFormat="1" x14ac:dyDescent="0.25">
      <c r="H243" s="636"/>
      <c r="J243" s="636"/>
      <c r="AE243" s="1156"/>
    </row>
    <row r="244" spans="8:31" s="540" customFormat="1" x14ac:dyDescent="0.25">
      <c r="H244" s="636"/>
      <c r="J244" s="636"/>
      <c r="AE244" s="1156"/>
    </row>
    <row r="245" spans="8:31" s="540" customFormat="1" x14ac:dyDescent="0.25">
      <c r="H245" s="636"/>
      <c r="J245" s="636"/>
      <c r="AE245" s="1156"/>
    </row>
    <row r="246" spans="8:31" s="540" customFormat="1" ht="15.75" customHeight="1" x14ac:dyDescent="0.25">
      <c r="H246" s="636"/>
      <c r="J246" s="636"/>
      <c r="AE246" s="1156"/>
    </row>
    <row r="247" spans="8:31" s="540" customFormat="1" x14ac:dyDescent="0.25">
      <c r="H247" s="636"/>
      <c r="J247" s="636"/>
      <c r="AE247" s="1156"/>
    </row>
    <row r="248" spans="8:31" s="540" customFormat="1" x14ac:dyDescent="0.25">
      <c r="H248" s="636"/>
      <c r="J248" s="636"/>
      <c r="AE248" s="1156"/>
    </row>
    <row r="249" spans="8:31" s="540" customFormat="1" x14ac:dyDescent="0.25">
      <c r="H249" s="636"/>
      <c r="J249" s="636"/>
      <c r="AE249" s="1156"/>
    </row>
    <row r="250" spans="8:31" s="540" customFormat="1" x14ac:dyDescent="0.25">
      <c r="H250" s="636"/>
      <c r="J250" s="636"/>
      <c r="AE250" s="1156"/>
    </row>
    <row r="251" spans="8:31" s="540" customFormat="1" x14ac:dyDescent="0.25">
      <c r="H251" s="636"/>
      <c r="J251" s="636"/>
      <c r="AE251" s="1156"/>
    </row>
    <row r="252" spans="8:31" s="540" customFormat="1" x14ac:dyDescent="0.25">
      <c r="H252" s="636"/>
      <c r="J252" s="636"/>
      <c r="AE252" s="1156"/>
    </row>
    <row r="253" spans="8:31" s="540" customFormat="1" x14ac:dyDescent="0.25">
      <c r="H253" s="636"/>
      <c r="J253" s="636"/>
      <c r="AE253" s="1156"/>
    </row>
    <row r="254" spans="8:31" s="540" customFormat="1" x14ac:dyDescent="0.25">
      <c r="H254" s="636"/>
      <c r="J254" s="636"/>
      <c r="AE254" s="1156"/>
    </row>
    <row r="255" spans="8:31" s="540" customFormat="1" x14ac:dyDescent="0.25">
      <c r="H255" s="636"/>
      <c r="J255" s="636"/>
      <c r="AE255" s="1156"/>
    </row>
    <row r="256" spans="8:31" s="540" customFormat="1" x14ac:dyDescent="0.25">
      <c r="H256" s="636"/>
      <c r="J256" s="636"/>
      <c r="AE256" s="1156"/>
    </row>
    <row r="257" spans="8:31" s="540" customFormat="1" x14ac:dyDescent="0.25">
      <c r="H257" s="636"/>
      <c r="J257" s="636"/>
      <c r="AE257" s="1156"/>
    </row>
    <row r="258" spans="8:31" s="540" customFormat="1" x14ac:dyDescent="0.25">
      <c r="H258" s="636"/>
      <c r="J258" s="636"/>
      <c r="AE258" s="1156"/>
    </row>
    <row r="259" spans="8:31" s="540" customFormat="1" x14ac:dyDescent="0.25">
      <c r="H259" s="636"/>
      <c r="J259" s="636"/>
      <c r="AE259" s="1156"/>
    </row>
    <row r="260" spans="8:31" s="540" customFormat="1" x14ac:dyDescent="0.25">
      <c r="H260" s="636"/>
      <c r="J260" s="636"/>
      <c r="AE260" s="1156"/>
    </row>
    <row r="261" spans="8:31" s="540" customFormat="1" x14ac:dyDescent="0.25">
      <c r="H261" s="636"/>
      <c r="J261" s="636"/>
      <c r="AE261" s="1156"/>
    </row>
    <row r="262" spans="8:31" s="540" customFormat="1" x14ac:dyDescent="0.25">
      <c r="H262" s="636"/>
      <c r="J262" s="636"/>
      <c r="AE262" s="1156"/>
    </row>
    <row r="263" spans="8:31" s="540" customFormat="1" x14ac:dyDescent="0.25">
      <c r="H263" s="636"/>
      <c r="J263" s="636"/>
      <c r="AE263" s="1156"/>
    </row>
    <row r="264" spans="8:31" s="540" customFormat="1" x14ac:dyDescent="0.25">
      <c r="H264" s="636"/>
      <c r="J264" s="636"/>
      <c r="AE264" s="1156"/>
    </row>
    <row r="265" spans="8:31" s="540" customFormat="1" x14ac:dyDescent="0.25">
      <c r="H265" s="636"/>
      <c r="J265" s="636"/>
      <c r="AE265" s="1156"/>
    </row>
    <row r="266" spans="8:31" s="540" customFormat="1" x14ac:dyDescent="0.25">
      <c r="H266" s="636"/>
      <c r="J266" s="636"/>
      <c r="AE266" s="1156"/>
    </row>
    <row r="267" spans="8:31" s="540" customFormat="1" x14ac:dyDescent="0.25">
      <c r="H267" s="636"/>
      <c r="J267" s="636"/>
      <c r="AE267" s="1156"/>
    </row>
    <row r="268" spans="8:31" s="540" customFormat="1" x14ac:dyDescent="0.25">
      <c r="H268" s="636"/>
      <c r="J268" s="636"/>
      <c r="AE268" s="1156"/>
    </row>
    <row r="269" spans="8:31" s="540" customFormat="1" x14ac:dyDescent="0.25">
      <c r="H269" s="636"/>
      <c r="J269" s="636"/>
      <c r="AE269" s="1156"/>
    </row>
    <row r="270" spans="8:31" s="540" customFormat="1" x14ac:dyDescent="0.25">
      <c r="H270" s="636"/>
      <c r="J270" s="636"/>
      <c r="AE270" s="1156"/>
    </row>
    <row r="271" spans="8:31" s="540" customFormat="1" x14ac:dyDescent="0.25">
      <c r="H271" s="636"/>
      <c r="J271" s="636"/>
      <c r="AE271" s="1156"/>
    </row>
    <row r="272" spans="8:31" s="540" customFormat="1" x14ac:dyDescent="0.25">
      <c r="H272" s="636"/>
      <c r="J272" s="636"/>
      <c r="AE272" s="1156"/>
    </row>
    <row r="273" spans="8:31" s="540" customFormat="1" x14ac:dyDescent="0.25">
      <c r="H273" s="636"/>
      <c r="J273" s="636"/>
      <c r="AE273" s="1156"/>
    </row>
    <row r="274" spans="8:31" s="540" customFormat="1" x14ac:dyDescent="0.25">
      <c r="H274" s="636"/>
      <c r="J274" s="636"/>
      <c r="AE274" s="1156"/>
    </row>
    <row r="275" spans="8:31" s="540" customFormat="1" x14ac:dyDescent="0.25">
      <c r="H275" s="636"/>
      <c r="J275" s="636"/>
      <c r="AE275" s="1156"/>
    </row>
    <row r="276" spans="8:31" s="540" customFormat="1" x14ac:dyDescent="0.25">
      <c r="H276" s="636"/>
      <c r="J276" s="636"/>
      <c r="AE276" s="1156"/>
    </row>
    <row r="277" spans="8:31" s="540" customFormat="1" x14ac:dyDescent="0.25">
      <c r="H277" s="636"/>
      <c r="J277" s="636"/>
      <c r="AE277" s="1156"/>
    </row>
    <row r="278" spans="8:31" s="540" customFormat="1" x14ac:dyDescent="0.25">
      <c r="H278" s="636"/>
      <c r="J278" s="636"/>
      <c r="AE278" s="1156"/>
    </row>
    <row r="279" spans="8:31" s="540" customFormat="1" x14ac:dyDescent="0.25">
      <c r="H279" s="636"/>
      <c r="J279" s="636"/>
      <c r="AE279" s="1156"/>
    </row>
    <row r="280" spans="8:31" s="540" customFormat="1" x14ac:dyDescent="0.25">
      <c r="H280" s="636"/>
      <c r="J280" s="636"/>
      <c r="AE280" s="1156"/>
    </row>
    <row r="281" spans="8:31" s="540" customFormat="1" x14ac:dyDescent="0.25">
      <c r="H281" s="636"/>
      <c r="J281" s="636"/>
      <c r="AE281" s="1156"/>
    </row>
    <row r="282" spans="8:31" s="540" customFormat="1" x14ac:dyDescent="0.25">
      <c r="H282" s="636"/>
      <c r="J282" s="636"/>
      <c r="AE282" s="1156"/>
    </row>
    <row r="283" spans="8:31" s="540" customFormat="1" ht="13.5" customHeight="1" x14ac:dyDescent="0.25">
      <c r="H283" s="636"/>
      <c r="J283" s="636"/>
      <c r="AE283" s="1156"/>
    </row>
    <row r="284" spans="8:31" s="540" customFormat="1" ht="12.75" customHeight="1" x14ac:dyDescent="0.25">
      <c r="H284" s="636"/>
      <c r="J284" s="636"/>
      <c r="AE284" s="1156"/>
    </row>
    <row r="285" spans="8:31" s="540" customFormat="1" ht="12.75" customHeight="1" x14ac:dyDescent="0.25">
      <c r="H285" s="636"/>
      <c r="J285" s="636"/>
      <c r="AE285" s="1156"/>
    </row>
    <row r="286" spans="8:31" s="540" customFormat="1" x14ac:dyDescent="0.25">
      <c r="H286" s="636"/>
      <c r="J286" s="636"/>
      <c r="AE286" s="1156"/>
    </row>
    <row r="287" spans="8:31" s="540" customFormat="1" x14ac:dyDescent="0.25">
      <c r="H287" s="636"/>
      <c r="J287" s="636"/>
      <c r="AE287" s="1156"/>
    </row>
    <row r="288" spans="8:31" s="540" customFormat="1" x14ac:dyDescent="0.25">
      <c r="H288" s="636"/>
      <c r="J288" s="636"/>
      <c r="AE288" s="1156"/>
    </row>
    <row r="289" spans="8:31" s="540" customFormat="1" x14ac:dyDescent="0.25">
      <c r="H289" s="636"/>
      <c r="J289" s="636"/>
      <c r="AE289" s="1156"/>
    </row>
    <row r="290" spans="8:31" s="540" customFormat="1" x14ac:dyDescent="0.25">
      <c r="H290" s="636"/>
      <c r="J290" s="636"/>
      <c r="AE290" s="1156"/>
    </row>
    <row r="291" spans="8:31" s="540" customFormat="1" x14ac:dyDescent="0.25">
      <c r="H291" s="636"/>
      <c r="J291" s="636"/>
      <c r="AE291" s="1156"/>
    </row>
    <row r="292" spans="8:31" s="540" customFormat="1" x14ac:dyDescent="0.25">
      <c r="H292" s="636"/>
      <c r="J292" s="636"/>
      <c r="AE292" s="1156"/>
    </row>
    <row r="293" spans="8:31" s="540" customFormat="1" x14ac:dyDescent="0.25">
      <c r="H293" s="636"/>
      <c r="J293" s="636"/>
      <c r="AE293" s="1156"/>
    </row>
    <row r="294" spans="8:31" s="540" customFormat="1" x14ac:dyDescent="0.25">
      <c r="H294" s="636"/>
      <c r="J294" s="636"/>
      <c r="AE294" s="1156"/>
    </row>
    <row r="295" spans="8:31" s="540" customFormat="1" x14ac:dyDescent="0.25">
      <c r="H295" s="636"/>
      <c r="J295" s="636"/>
      <c r="AE295" s="1156"/>
    </row>
    <row r="296" spans="8:31" s="540" customFormat="1" x14ac:dyDescent="0.25">
      <c r="H296" s="636"/>
      <c r="J296" s="636"/>
      <c r="AE296" s="1156"/>
    </row>
    <row r="297" spans="8:31" s="540" customFormat="1" x14ac:dyDescent="0.25">
      <c r="H297" s="636"/>
      <c r="J297" s="636"/>
      <c r="AE297" s="1156"/>
    </row>
    <row r="298" spans="8:31" s="540" customFormat="1" x14ac:dyDescent="0.25">
      <c r="H298" s="636"/>
      <c r="J298" s="636"/>
      <c r="AE298" s="1156"/>
    </row>
    <row r="299" spans="8:31" s="540" customFormat="1" x14ac:dyDescent="0.25">
      <c r="H299" s="636"/>
      <c r="J299" s="636"/>
      <c r="AE299" s="1156"/>
    </row>
    <row r="300" spans="8:31" s="540" customFormat="1" x14ac:dyDescent="0.25">
      <c r="H300" s="636"/>
      <c r="J300" s="636"/>
      <c r="AE300" s="1156"/>
    </row>
    <row r="301" spans="8:31" s="540" customFormat="1" x14ac:dyDescent="0.25">
      <c r="H301" s="636"/>
      <c r="J301" s="636"/>
      <c r="AE301" s="1156"/>
    </row>
    <row r="302" spans="8:31" s="540" customFormat="1" x14ac:dyDescent="0.25">
      <c r="H302" s="636"/>
      <c r="J302" s="636"/>
      <c r="AE302" s="1156"/>
    </row>
    <row r="303" spans="8:31" s="540" customFormat="1" ht="12.75" customHeight="1" x14ac:dyDescent="0.25">
      <c r="H303" s="636"/>
      <c r="J303" s="636"/>
      <c r="AE303" s="1156"/>
    </row>
    <row r="304" spans="8:31" s="540" customFormat="1" ht="12.75" customHeight="1" x14ac:dyDescent="0.25">
      <c r="H304" s="636"/>
      <c r="J304" s="636"/>
      <c r="AE304" s="1156"/>
    </row>
    <row r="305" spans="1:31" s="540" customFormat="1" ht="12.75" customHeight="1" x14ac:dyDescent="0.25">
      <c r="H305" s="636"/>
      <c r="J305" s="636"/>
      <c r="AE305" s="1156"/>
    </row>
    <row r="306" spans="1:31" s="540" customFormat="1" ht="12.75" customHeight="1" x14ac:dyDescent="0.25">
      <c r="H306" s="636"/>
      <c r="J306" s="636"/>
      <c r="AE306" s="1156"/>
    </row>
    <row r="307" spans="1:31" s="540" customFormat="1" ht="12.75" customHeight="1" x14ac:dyDescent="0.25">
      <c r="H307" s="636"/>
      <c r="J307" s="636"/>
      <c r="AE307" s="1156"/>
    </row>
    <row r="308" spans="1:31" s="540" customFormat="1" x14ac:dyDescent="0.25">
      <c r="H308" s="636"/>
      <c r="J308" s="636"/>
      <c r="AE308" s="1156"/>
    </row>
    <row r="309" spans="1:31" s="540" customFormat="1" x14ac:dyDescent="0.25">
      <c r="H309" s="636"/>
      <c r="J309" s="636"/>
      <c r="AE309" s="1156"/>
    </row>
    <row r="310" spans="1:31" s="540" customFormat="1" x14ac:dyDescent="0.25">
      <c r="H310" s="636"/>
      <c r="J310" s="636"/>
      <c r="AE310" s="1156"/>
    </row>
    <row r="311" spans="1:31" s="540" customFormat="1" x14ac:dyDescent="0.25">
      <c r="H311" s="636"/>
      <c r="J311" s="636"/>
      <c r="AE311" s="1156"/>
    </row>
    <row r="312" spans="1:31" s="540" customFormat="1" x14ac:dyDescent="0.25">
      <c r="H312" s="636"/>
      <c r="J312" s="636"/>
      <c r="AE312" s="1156"/>
    </row>
    <row r="313" spans="1:31" s="540" customFormat="1" x14ac:dyDescent="0.25">
      <c r="H313" s="636"/>
      <c r="J313" s="636"/>
      <c r="AE313" s="1156"/>
    </row>
    <row r="314" spans="1:31" s="540" customFormat="1" x14ac:dyDescent="0.25">
      <c r="A314" s="795"/>
      <c r="H314" s="636"/>
      <c r="J314" s="636"/>
      <c r="AE314" s="1156"/>
    </row>
    <row r="315" spans="1:31" s="540" customFormat="1" x14ac:dyDescent="0.25">
      <c r="A315" s="795"/>
      <c r="H315" s="636"/>
      <c r="J315" s="636"/>
      <c r="AE315" s="1156"/>
    </row>
    <row r="316" spans="1:31" s="540" customFormat="1" x14ac:dyDescent="0.25">
      <c r="A316" s="795"/>
      <c r="H316" s="636"/>
      <c r="J316" s="636"/>
      <c r="AE316" s="1156"/>
    </row>
    <row r="317" spans="1:31" s="540" customFormat="1" x14ac:dyDescent="0.25">
      <c r="A317" s="795"/>
      <c r="H317" s="636"/>
      <c r="J317" s="636"/>
      <c r="AE317" s="1156"/>
    </row>
    <row r="318" spans="1:31" s="540" customFormat="1" x14ac:dyDescent="0.25">
      <c r="A318" s="795"/>
      <c r="H318" s="636"/>
      <c r="J318" s="636"/>
      <c r="AE318" s="1156"/>
    </row>
    <row r="319" spans="1:31" s="540" customFormat="1" x14ac:dyDescent="0.25">
      <c r="A319" s="795"/>
      <c r="H319" s="636"/>
      <c r="J319" s="636"/>
      <c r="AE319" s="1156"/>
    </row>
    <row r="320" spans="1:31" s="540" customFormat="1" x14ac:dyDescent="0.25">
      <c r="A320" s="795"/>
      <c r="H320" s="636"/>
      <c r="J320" s="636"/>
      <c r="AE320" s="1156"/>
    </row>
    <row r="321" spans="1:31" s="540" customFormat="1" x14ac:dyDescent="0.25">
      <c r="A321" s="795"/>
      <c r="H321" s="636"/>
      <c r="J321" s="636"/>
      <c r="AE321" s="1156"/>
    </row>
    <row r="322" spans="1:31" s="540" customFormat="1" x14ac:dyDescent="0.25">
      <c r="A322" s="825"/>
      <c r="H322" s="636"/>
      <c r="J322" s="636"/>
      <c r="AE322" s="1156"/>
    </row>
    <row r="323" spans="1:31" s="540" customFormat="1" x14ac:dyDescent="0.25">
      <c r="A323" s="796"/>
      <c r="H323" s="636"/>
      <c r="J323" s="636"/>
      <c r="AE323" s="1156"/>
    </row>
    <row r="324" spans="1:31" s="540" customFormat="1" x14ac:dyDescent="0.25">
      <c r="A324" s="796"/>
      <c r="H324" s="636"/>
      <c r="J324" s="636"/>
      <c r="AE324" s="1156"/>
    </row>
    <row r="325" spans="1:31" s="540" customFormat="1" x14ac:dyDescent="0.25">
      <c r="A325" s="826"/>
      <c r="H325" s="636"/>
      <c r="J325" s="636"/>
      <c r="AE325" s="1156"/>
    </row>
    <row r="326" spans="1:31" s="540" customFormat="1" x14ac:dyDescent="0.25">
      <c r="A326" s="799"/>
      <c r="H326" s="636"/>
      <c r="J326" s="636"/>
      <c r="AE326" s="1156"/>
    </row>
    <row r="327" spans="1:31" s="540" customFormat="1" x14ac:dyDescent="0.25">
      <c r="A327" s="799"/>
      <c r="H327" s="636"/>
      <c r="J327" s="636"/>
      <c r="AE327" s="1156"/>
    </row>
    <row r="328" spans="1:31" s="540" customFormat="1" x14ac:dyDescent="0.25">
      <c r="A328" s="795"/>
      <c r="H328" s="636"/>
      <c r="J328" s="636"/>
      <c r="AE328" s="1156"/>
    </row>
    <row r="329" spans="1:31" s="540" customFormat="1" x14ac:dyDescent="0.25">
      <c r="A329" s="795"/>
      <c r="H329" s="636"/>
      <c r="J329" s="636"/>
      <c r="AE329" s="1156"/>
    </row>
    <row r="330" spans="1:31" s="540" customFormat="1" x14ac:dyDescent="0.25">
      <c r="A330" s="795"/>
      <c r="H330" s="636"/>
      <c r="J330" s="636"/>
      <c r="AE330" s="1156"/>
    </row>
    <row r="331" spans="1:31" s="540" customFormat="1" x14ac:dyDescent="0.25">
      <c r="A331" s="795"/>
      <c r="H331" s="636"/>
      <c r="J331" s="636"/>
      <c r="AE331" s="1156"/>
    </row>
    <row r="332" spans="1:31" s="540" customFormat="1" x14ac:dyDescent="0.25">
      <c r="A332" s="795"/>
      <c r="H332" s="636"/>
      <c r="J332" s="636"/>
      <c r="AE332" s="1156"/>
    </row>
    <row r="333" spans="1:31" s="540" customFormat="1" x14ac:dyDescent="0.25">
      <c r="A333" s="795"/>
      <c r="H333" s="636"/>
      <c r="J333" s="636"/>
      <c r="AE333" s="1156"/>
    </row>
    <row r="334" spans="1:31" s="540" customFormat="1" x14ac:dyDescent="0.25">
      <c r="A334" s="795"/>
      <c r="H334" s="636"/>
      <c r="J334" s="636"/>
      <c r="AE334" s="1156"/>
    </row>
    <row r="335" spans="1:31" s="540" customFormat="1" x14ac:dyDescent="0.25">
      <c r="A335" s="795"/>
      <c r="H335" s="636"/>
      <c r="J335" s="636"/>
      <c r="AE335" s="1156"/>
    </row>
    <row r="336" spans="1:31" s="540" customFormat="1" x14ac:dyDescent="0.25">
      <c r="A336" s="795"/>
      <c r="H336" s="636"/>
      <c r="J336" s="636"/>
      <c r="AE336" s="1156"/>
    </row>
    <row r="337" spans="1:31" s="540" customFormat="1" x14ac:dyDescent="0.25">
      <c r="A337" s="795"/>
      <c r="H337" s="636"/>
      <c r="J337" s="636"/>
      <c r="AE337" s="1156"/>
    </row>
    <row r="338" spans="1:31" s="540" customFormat="1" x14ac:dyDescent="0.25">
      <c r="A338" s="795"/>
      <c r="H338" s="636"/>
      <c r="J338" s="636"/>
      <c r="AE338" s="1156"/>
    </row>
    <row r="339" spans="1:31" s="540" customFormat="1" x14ac:dyDescent="0.25">
      <c r="A339" s="795"/>
      <c r="H339" s="636"/>
      <c r="J339" s="636"/>
      <c r="AE339" s="1156"/>
    </row>
    <row r="340" spans="1:31" s="540" customFormat="1" x14ac:dyDescent="0.25">
      <c r="A340" s="795"/>
      <c r="H340" s="636"/>
      <c r="J340" s="636"/>
      <c r="AE340" s="1156"/>
    </row>
    <row r="341" spans="1:31" s="540" customFormat="1" x14ac:dyDescent="0.25">
      <c r="A341" s="795"/>
      <c r="H341" s="636"/>
      <c r="J341" s="636"/>
      <c r="AE341" s="1156"/>
    </row>
    <row r="342" spans="1:31" s="540" customFormat="1" x14ac:dyDescent="0.25">
      <c r="A342" s="795"/>
      <c r="H342" s="636"/>
      <c r="J342" s="636"/>
      <c r="AE342" s="1156"/>
    </row>
    <row r="343" spans="1:31" s="540" customFormat="1" x14ac:dyDescent="0.25">
      <c r="A343" s="795"/>
      <c r="H343" s="636"/>
      <c r="J343" s="636"/>
      <c r="AE343" s="1156"/>
    </row>
    <row r="344" spans="1:31" s="540" customFormat="1" x14ac:dyDescent="0.25">
      <c r="A344" s="795"/>
      <c r="H344" s="636"/>
      <c r="J344" s="636"/>
      <c r="AE344" s="1156"/>
    </row>
    <row r="345" spans="1:31" s="540" customFormat="1" x14ac:dyDescent="0.25">
      <c r="A345" s="795"/>
      <c r="H345" s="636"/>
      <c r="J345" s="636"/>
      <c r="AE345" s="1156"/>
    </row>
    <row r="346" spans="1:31" s="540" customFormat="1" x14ac:dyDescent="0.25">
      <c r="A346" s="795"/>
      <c r="H346" s="636"/>
      <c r="J346" s="636"/>
      <c r="AE346" s="1156"/>
    </row>
    <row r="347" spans="1:31" s="540" customFormat="1" x14ac:dyDescent="0.25">
      <c r="A347" s="795"/>
      <c r="H347" s="636"/>
      <c r="J347" s="636"/>
      <c r="AE347" s="1156"/>
    </row>
    <row r="348" spans="1:31" s="540" customFormat="1" x14ac:dyDescent="0.25">
      <c r="A348" s="795"/>
      <c r="H348" s="636"/>
      <c r="J348" s="636"/>
      <c r="AE348" s="1156"/>
    </row>
    <row r="349" spans="1:31" s="540" customFormat="1" x14ac:dyDescent="0.25">
      <c r="A349" s="795"/>
      <c r="H349" s="636"/>
      <c r="J349" s="636"/>
      <c r="AE349" s="1156"/>
    </row>
    <row r="350" spans="1:31" s="540" customFormat="1" x14ac:dyDescent="0.25">
      <c r="A350" s="795"/>
      <c r="H350" s="636"/>
      <c r="J350" s="636"/>
      <c r="AE350" s="1156"/>
    </row>
    <row r="351" spans="1:31" s="540" customFormat="1" ht="12.75" customHeight="1" x14ac:dyDescent="0.25">
      <c r="A351" s="795"/>
      <c r="H351" s="636"/>
      <c r="J351" s="636"/>
      <c r="AE351" s="1156"/>
    </row>
    <row r="352" spans="1:31" s="540" customFormat="1" ht="12.75" customHeight="1" x14ac:dyDescent="0.25">
      <c r="A352" s="795"/>
      <c r="H352" s="636"/>
      <c r="J352" s="636"/>
      <c r="AE352" s="1156"/>
    </row>
    <row r="353" spans="1:33" s="540" customFormat="1" ht="12.75" customHeight="1" x14ac:dyDescent="0.25">
      <c r="A353" s="795"/>
      <c r="H353" s="636"/>
      <c r="J353" s="636"/>
      <c r="AE353" s="1156"/>
    </row>
    <row r="354" spans="1:33" s="540" customFormat="1" ht="12.75" customHeight="1" x14ac:dyDescent="0.25">
      <c r="A354" s="795"/>
      <c r="H354" s="636"/>
      <c r="J354" s="636"/>
      <c r="AE354" s="1156"/>
    </row>
    <row r="355" spans="1:33" s="540" customFormat="1" ht="12.75" customHeight="1" x14ac:dyDescent="0.25">
      <c r="A355" s="795"/>
      <c r="H355" s="636"/>
      <c r="J355" s="636"/>
      <c r="AE355" s="1156"/>
    </row>
    <row r="356" spans="1:33" s="540" customFormat="1" ht="12.75" customHeight="1" x14ac:dyDescent="0.25">
      <c r="A356" s="795"/>
      <c r="H356" s="636"/>
      <c r="J356" s="636"/>
      <c r="AE356" s="1156"/>
    </row>
    <row r="357" spans="1:33" s="540" customFormat="1" x14ac:dyDescent="0.25">
      <c r="A357" s="795"/>
      <c r="H357" s="636"/>
      <c r="J357" s="636"/>
      <c r="AE357" s="1156"/>
    </row>
    <row r="358" spans="1:33" s="540" customFormat="1" x14ac:dyDescent="0.25">
      <c r="A358" s="795"/>
      <c r="H358" s="636"/>
      <c r="J358" s="636"/>
      <c r="AE358" s="1156"/>
    </row>
    <row r="359" spans="1:33" s="540" customFormat="1" x14ac:dyDescent="0.25">
      <c r="A359" s="795"/>
      <c r="H359" s="636"/>
      <c r="J359" s="636"/>
      <c r="AE359" s="1156"/>
    </row>
    <row r="360" spans="1:33" s="540" customFormat="1" x14ac:dyDescent="0.25">
      <c r="A360" s="795"/>
      <c r="H360" s="636"/>
      <c r="J360" s="636"/>
      <c r="AE360" s="1156"/>
    </row>
    <row r="361" spans="1:33" s="540" customFormat="1" x14ac:dyDescent="0.25">
      <c r="A361" s="795"/>
      <c r="H361" s="636"/>
      <c r="J361" s="636"/>
      <c r="AE361" s="1156"/>
    </row>
    <row r="362" spans="1:33" s="540" customFormat="1" x14ac:dyDescent="0.25">
      <c r="A362" s="795"/>
      <c r="H362" s="636"/>
      <c r="J362" s="636"/>
      <c r="AE362" s="1156"/>
    </row>
    <row r="363" spans="1:33" s="540" customFormat="1" x14ac:dyDescent="0.25">
      <c r="A363" s="795"/>
      <c r="H363" s="636"/>
      <c r="J363" s="636"/>
      <c r="AE363" s="1156"/>
    </row>
    <row r="364" spans="1:33" s="540" customFormat="1" x14ac:dyDescent="0.25">
      <c r="A364" s="795"/>
      <c r="H364" s="636"/>
      <c r="J364" s="636"/>
      <c r="AE364" s="1156"/>
    </row>
    <row r="365" spans="1:33" s="540" customFormat="1" x14ac:dyDescent="0.25">
      <c r="A365" s="795"/>
      <c r="H365" s="636"/>
      <c r="J365" s="636"/>
      <c r="AE365" s="1156"/>
    </row>
    <row r="366" spans="1:33" s="540" customFormat="1" x14ac:dyDescent="0.25">
      <c r="A366" s="739"/>
      <c r="B366" s="534"/>
      <c r="C366" s="534"/>
      <c r="D366" s="534"/>
      <c r="E366" s="534"/>
      <c r="F366" s="534"/>
      <c r="G366" s="534"/>
      <c r="H366" s="535"/>
      <c r="I366" s="534"/>
      <c r="J366" s="535"/>
      <c r="K366" s="534"/>
      <c r="L366" s="534"/>
      <c r="M366" s="534"/>
      <c r="N366" s="534"/>
      <c r="O366" s="534"/>
      <c r="P366" s="534"/>
      <c r="Q366" s="534"/>
      <c r="R366" s="534"/>
      <c r="S366" s="534"/>
      <c r="T366" s="534"/>
      <c r="U366" s="534"/>
      <c r="V366" s="534"/>
      <c r="W366" s="534"/>
      <c r="X366" s="534"/>
      <c r="Y366" s="534"/>
      <c r="Z366" s="534"/>
      <c r="AA366" s="534"/>
      <c r="AB366" s="534"/>
      <c r="AC366" s="534"/>
      <c r="AD366" s="534"/>
      <c r="AE366" s="1156"/>
      <c r="AF366" s="534"/>
      <c r="AG366" s="534"/>
    </row>
    <row r="367" spans="1:33" x14ac:dyDescent="0.25">
      <c r="A367" s="739"/>
    </row>
  </sheetData>
  <mergeCells count="130">
    <mergeCell ref="AB2:AE2"/>
    <mergeCell ref="H3:AC3"/>
    <mergeCell ref="AD3:AE3"/>
    <mergeCell ref="B4:AG4"/>
    <mergeCell ref="B5:B8"/>
    <mergeCell ref="C5:C8"/>
    <mergeCell ref="G5:G8"/>
    <mergeCell ref="H5:H8"/>
    <mergeCell ref="I5:I8"/>
    <mergeCell ref="J5:J8"/>
    <mergeCell ref="K5:U5"/>
    <mergeCell ref="V5:AE5"/>
    <mergeCell ref="AF5:AF8"/>
    <mergeCell ref="AG5:AG8"/>
    <mergeCell ref="K6:K8"/>
    <mergeCell ref="L6:O6"/>
    <mergeCell ref="P6:P8"/>
    <mergeCell ref="Q6:Q8"/>
    <mergeCell ref="R6:R8"/>
    <mergeCell ref="S6:S8"/>
    <mergeCell ref="AD6:AE6"/>
    <mergeCell ref="L7:L8"/>
    <mergeCell ref="M7:O7"/>
    <mergeCell ref="T7:T8"/>
    <mergeCell ref="U7:U8"/>
    <mergeCell ref="W7:W8"/>
    <mergeCell ref="X7:Z7"/>
    <mergeCell ref="AD7:AD8"/>
    <mergeCell ref="AE7:AE8"/>
    <mergeCell ref="T6:U6"/>
    <mergeCell ref="V6:V8"/>
    <mergeCell ref="W6:Z6"/>
    <mergeCell ref="AA6:AA8"/>
    <mergeCell ref="AB6:AB8"/>
    <mergeCell ref="AC6:AC8"/>
    <mergeCell ref="I31:I33"/>
    <mergeCell ref="J31:J33"/>
    <mergeCell ref="K31:K33"/>
    <mergeCell ref="L31:O31"/>
    <mergeCell ref="P31:P33"/>
    <mergeCell ref="Q31:Q33"/>
    <mergeCell ref="B9:AG9"/>
    <mergeCell ref="B29:AG29"/>
    <mergeCell ref="B30:B33"/>
    <mergeCell ref="C30:C33"/>
    <mergeCell ref="G30:G33"/>
    <mergeCell ref="H30:J30"/>
    <mergeCell ref="K30:U30"/>
    <mergeCell ref="V30:AE30"/>
    <mergeCell ref="AG30:AG33"/>
    <mergeCell ref="H31:H33"/>
    <mergeCell ref="AC31:AC33"/>
    <mergeCell ref="AD31:AE31"/>
    <mergeCell ref="L32:L33"/>
    <mergeCell ref="M32:O32"/>
    <mergeCell ref="T32:T33"/>
    <mergeCell ref="U32:U33"/>
    <mergeCell ref="W32:W33"/>
    <mergeCell ref="X32:Z32"/>
    <mergeCell ref="AD32:AD33"/>
    <mergeCell ref="AE32:AE33"/>
    <mergeCell ref="S31:S33"/>
    <mergeCell ref="T31:U31"/>
    <mergeCell ref="V31:V33"/>
    <mergeCell ref="W31:Z31"/>
    <mergeCell ref="AA31:AA33"/>
    <mergeCell ref="AB31:AB33"/>
    <mergeCell ref="J46:J48"/>
    <mergeCell ref="K46:K48"/>
    <mergeCell ref="L46:O46"/>
    <mergeCell ref="P46:P48"/>
    <mergeCell ref="Q46:Q48"/>
    <mergeCell ref="S46:S48"/>
    <mergeCell ref="B44:AG44"/>
    <mergeCell ref="B45:B48"/>
    <mergeCell ref="C45:C48"/>
    <mergeCell ref="G45:G48"/>
    <mergeCell ref="H45:J45"/>
    <mergeCell ref="K45:U45"/>
    <mergeCell ref="V45:AE45"/>
    <mergeCell ref="AG45:AG48"/>
    <mergeCell ref="H46:H48"/>
    <mergeCell ref="I46:I48"/>
    <mergeCell ref="AD46:AE46"/>
    <mergeCell ref="L47:L48"/>
    <mergeCell ref="M47:O47"/>
    <mergeCell ref="T47:T48"/>
    <mergeCell ref="U47:U48"/>
    <mergeCell ref="W47:W48"/>
    <mergeCell ref="X47:Z47"/>
    <mergeCell ref="AD47:AD48"/>
    <mergeCell ref="AE47:AE48"/>
    <mergeCell ref="T46:U46"/>
    <mergeCell ref="V46:V48"/>
    <mergeCell ref="W46:Z46"/>
    <mergeCell ref="AA46:AA48"/>
    <mergeCell ref="AB46:AB48"/>
    <mergeCell ref="AC46:AC48"/>
    <mergeCell ref="B59:AG59"/>
    <mergeCell ref="B60:B63"/>
    <mergeCell ref="C60:C63"/>
    <mergeCell ref="G60:G63"/>
    <mergeCell ref="H60:J60"/>
    <mergeCell ref="K60:U60"/>
    <mergeCell ref="V60:AE60"/>
    <mergeCell ref="AG60:AG63"/>
    <mergeCell ref="H61:H63"/>
    <mergeCell ref="I61:I63"/>
    <mergeCell ref="C75:O75"/>
    <mergeCell ref="AD61:AE61"/>
    <mergeCell ref="L62:L63"/>
    <mergeCell ref="M62:O62"/>
    <mergeCell ref="T62:T63"/>
    <mergeCell ref="U62:U63"/>
    <mergeCell ref="W62:W63"/>
    <mergeCell ref="X62:Z62"/>
    <mergeCell ref="AD62:AD63"/>
    <mergeCell ref="AE62:AE63"/>
    <mergeCell ref="T61:U61"/>
    <mergeCell ref="V61:V63"/>
    <mergeCell ref="W61:Z61"/>
    <mergeCell ref="AA61:AA63"/>
    <mergeCell ref="AB61:AB63"/>
    <mergeCell ref="AC61:AC63"/>
    <mergeCell ref="J61:J63"/>
    <mergeCell ref="K61:K63"/>
    <mergeCell ref="L61:O61"/>
    <mergeCell ref="P61:P63"/>
    <mergeCell ref="Q61:Q63"/>
    <mergeCell ref="S61:S63"/>
  </mergeCells>
  <pageMargins left="0.7" right="0.7" top="0.75" bottom="0.75" header="0.3" footer="0.3"/>
  <pageSetup paperSize="9" scale="1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64"/>
  <sheetViews>
    <sheetView workbookViewId="0">
      <selection activeCell="B4" sqref="B4:AG4"/>
    </sheetView>
  </sheetViews>
  <sheetFormatPr defaultRowHeight="15" x14ac:dyDescent="0.25"/>
  <cols>
    <col min="1" max="1" width="3.42578125" customWidth="1"/>
    <col min="2" max="2" width="9.28515625" customWidth="1"/>
    <col min="3" max="3" width="27.7109375" customWidth="1"/>
    <col min="4" max="6" width="5.140625" hidden="1" customWidth="1"/>
    <col min="7" max="7" width="10.28515625" customWidth="1"/>
    <col min="8" max="8" width="7" style="1" customWidth="1"/>
    <col min="9" max="9" width="7" hidden="1" customWidth="1"/>
    <col min="10" max="10" width="8.85546875" style="1" customWidth="1"/>
    <col min="11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customWidth="1"/>
    <col min="33" max="33" width="12.28515625" customWidth="1"/>
    <col min="34" max="34" width="26.7109375" style="201" customWidth="1"/>
    <col min="36" max="36" width="9.140625" customWidth="1"/>
  </cols>
  <sheetData>
    <row r="1" spans="1:34" ht="0.75" customHeight="1" x14ac:dyDescent="0.25"/>
    <row r="2" spans="1:34" ht="15" customHeight="1" x14ac:dyDescent="0.3">
      <c r="AB2" s="1736"/>
      <c r="AC2" s="1736"/>
      <c r="AD2" s="1736"/>
      <c r="AE2" s="1736"/>
      <c r="AF2" s="2"/>
    </row>
    <row r="3" spans="1:34" ht="36" customHeight="1" x14ac:dyDescent="0.35">
      <c r="B3" s="1737" t="s">
        <v>0</v>
      </c>
      <c r="C3" s="1737"/>
      <c r="D3" s="1737"/>
      <c r="E3" s="1737"/>
      <c r="F3" s="1737"/>
      <c r="G3" s="1737"/>
      <c r="H3" s="1737"/>
      <c r="I3" s="1737"/>
      <c r="J3" s="1737"/>
      <c r="K3" s="1737"/>
      <c r="L3" s="1737"/>
      <c r="M3" s="1737"/>
      <c r="N3" s="1737"/>
      <c r="O3" s="1737"/>
      <c r="P3" s="1737"/>
      <c r="Q3" s="1737"/>
      <c r="R3" s="1737"/>
      <c r="S3" s="1737"/>
      <c r="T3" s="1737"/>
      <c r="U3" s="1737"/>
      <c r="V3" s="1737"/>
      <c r="W3" s="1737"/>
      <c r="X3" s="1737"/>
      <c r="Y3" s="1737"/>
      <c r="Z3" s="1737"/>
      <c r="AA3" s="1737"/>
      <c r="AB3" s="1737"/>
      <c r="AC3" s="1737"/>
      <c r="AD3" s="1161" t="s">
        <v>552</v>
      </c>
      <c r="AE3" s="3"/>
      <c r="AF3" s="3"/>
      <c r="AG3" s="3"/>
    </row>
    <row r="4" spans="1:34" ht="21.75" customHeight="1" thickBot="1" x14ac:dyDescent="0.35">
      <c r="B4" s="1739" t="s">
        <v>446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8"/>
      <c r="AG4" s="1758"/>
    </row>
    <row r="5" spans="1:34" s="4" customFormat="1" ht="25.5" customHeight="1" thickBot="1" x14ac:dyDescent="0.3">
      <c r="B5" s="1771" t="s">
        <v>2</v>
      </c>
      <c r="C5" s="1829" t="s">
        <v>3</v>
      </c>
      <c r="D5" s="555"/>
      <c r="E5" s="555"/>
      <c r="F5" s="555"/>
      <c r="G5" s="1771" t="s">
        <v>213</v>
      </c>
      <c r="H5" s="1771" t="s">
        <v>5</v>
      </c>
      <c r="I5" s="1750" t="s">
        <v>6</v>
      </c>
      <c r="J5" s="1831" t="s">
        <v>7</v>
      </c>
      <c r="K5" s="1882" t="s">
        <v>553</v>
      </c>
      <c r="L5" s="1833"/>
      <c r="M5" s="1833"/>
      <c r="N5" s="1833"/>
      <c r="O5" s="1833"/>
      <c r="P5" s="1833"/>
      <c r="Q5" s="1833"/>
      <c r="R5" s="1833"/>
      <c r="S5" s="1833"/>
      <c r="T5" s="1833"/>
      <c r="U5" s="1883"/>
      <c r="V5" s="1877"/>
      <c r="W5" s="1877"/>
      <c r="X5" s="1877"/>
      <c r="Y5" s="1877"/>
      <c r="Z5" s="1877"/>
      <c r="AA5" s="1877"/>
      <c r="AB5" s="1877"/>
      <c r="AC5" s="1877"/>
      <c r="AD5" s="1877"/>
      <c r="AE5" s="1877"/>
      <c r="AF5" s="1884"/>
      <c r="AG5" s="1877"/>
      <c r="AH5" s="1810"/>
    </row>
    <row r="6" spans="1:34" s="4" customFormat="1" ht="27.75" customHeight="1" thickBot="1" x14ac:dyDescent="0.3">
      <c r="B6" s="1771"/>
      <c r="C6" s="1829"/>
      <c r="D6" s="555"/>
      <c r="E6" s="555"/>
      <c r="F6" s="555"/>
      <c r="G6" s="1771"/>
      <c r="H6" s="1771"/>
      <c r="I6" s="1751"/>
      <c r="J6" s="1832"/>
      <c r="K6" s="1869" t="s">
        <v>12</v>
      </c>
      <c r="L6" s="1819" t="s">
        <v>13</v>
      </c>
      <c r="M6" s="1820"/>
      <c r="N6" s="1820"/>
      <c r="O6" s="1821"/>
      <c r="P6" s="1817" t="s">
        <v>14</v>
      </c>
      <c r="Q6" s="1817" t="s">
        <v>15</v>
      </c>
      <c r="R6" s="1817" t="s">
        <v>16</v>
      </c>
      <c r="S6" s="1817" t="s">
        <v>17</v>
      </c>
      <c r="T6" s="1879" t="s">
        <v>18</v>
      </c>
      <c r="U6" s="1880"/>
      <c r="V6" s="1785"/>
      <c r="W6" s="1877"/>
      <c r="X6" s="1877"/>
      <c r="Y6" s="1877"/>
      <c r="Z6" s="1877"/>
      <c r="AA6" s="1785"/>
      <c r="AB6" s="1785"/>
      <c r="AC6" s="1785"/>
      <c r="AD6" s="1873"/>
      <c r="AE6" s="1873"/>
      <c r="AF6" s="1884"/>
      <c r="AG6" s="1877"/>
      <c r="AH6" s="1810"/>
    </row>
    <row r="7" spans="1:34" s="4" customFormat="1" ht="18" customHeight="1" thickBot="1" x14ac:dyDescent="0.3">
      <c r="B7" s="1771"/>
      <c r="C7" s="1829"/>
      <c r="D7" s="555"/>
      <c r="E7" s="555"/>
      <c r="F7" s="555"/>
      <c r="G7" s="1771"/>
      <c r="H7" s="1771"/>
      <c r="I7" s="1751"/>
      <c r="J7" s="1832"/>
      <c r="K7" s="1870"/>
      <c r="L7" s="1817" t="s">
        <v>12</v>
      </c>
      <c r="M7" s="1819" t="s">
        <v>19</v>
      </c>
      <c r="N7" s="1820"/>
      <c r="O7" s="1821"/>
      <c r="P7" s="1818"/>
      <c r="Q7" s="1818"/>
      <c r="R7" s="1818"/>
      <c r="S7" s="1818"/>
      <c r="T7" s="1822" t="s">
        <v>20</v>
      </c>
      <c r="U7" s="1875" t="s">
        <v>21</v>
      </c>
      <c r="V7" s="1785"/>
      <c r="W7" s="1785"/>
      <c r="X7" s="1877"/>
      <c r="Y7" s="1877"/>
      <c r="Z7" s="1877"/>
      <c r="AA7" s="1785"/>
      <c r="AB7" s="1785"/>
      <c r="AC7" s="1785"/>
      <c r="AD7" s="1878"/>
      <c r="AE7" s="1878"/>
      <c r="AF7" s="1884"/>
      <c r="AG7" s="1877"/>
      <c r="AH7" s="1810"/>
    </row>
    <row r="8" spans="1:34" s="4" customFormat="1" ht="168.75" customHeight="1" thickBot="1" x14ac:dyDescent="0.3">
      <c r="B8" s="1771"/>
      <c r="C8" s="1829"/>
      <c r="D8" s="555"/>
      <c r="E8" s="555"/>
      <c r="F8" s="555"/>
      <c r="G8" s="1771"/>
      <c r="H8" s="1771"/>
      <c r="I8" s="1752"/>
      <c r="J8" s="1881"/>
      <c r="K8" s="1871"/>
      <c r="L8" s="1872"/>
      <c r="M8" s="1162" t="s">
        <v>22</v>
      </c>
      <c r="N8" s="1162" t="s">
        <v>23</v>
      </c>
      <c r="O8" s="1162" t="s">
        <v>24</v>
      </c>
      <c r="P8" s="1872"/>
      <c r="Q8" s="1872"/>
      <c r="R8" s="1872"/>
      <c r="S8" s="1872"/>
      <c r="T8" s="1874"/>
      <c r="U8" s="1876"/>
      <c r="V8" s="1785"/>
      <c r="W8" s="1785"/>
      <c r="X8" s="1163"/>
      <c r="Y8" s="1163"/>
      <c r="Z8" s="1163"/>
      <c r="AA8" s="1785"/>
      <c r="AB8" s="1785"/>
      <c r="AC8" s="1785"/>
      <c r="AD8" s="1878"/>
      <c r="AE8" s="1878"/>
      <c r="AF8" s="1884"/>
      <c r="AG8" s="1877"/>
      <c r="AH8" s="1810"/>
    </row>
    <row r="9" spans="1:34" s="4" customFormat="1" ht="18.75" customHeight="1" thickBot="1" x14ac:dyDescent="0.3">
      <c r="A9" s="288"/>
      <c r="B9" s="1866" t="s">
        <v>554</v>
      </c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  <c r="T9" s="1867"/>
      <c r="U9" s="1868"/>
      <c r="V9" s="1164"/>
      <c r="W9" s="1164"/>
      <c r="X9" s="1164"/>
      <c r="Y9" s="1164"/>
      <c r="Z9" s="1164"/>
      <c r="AA9" s="1164"/>
      <c r="AB9" s="1164"/>
      <c r="AC9" s="1164"/>
      <c r="AD9" s="1164"/>
      <c r="AE9" s="1164"/>
      <c r="AF9" s="1164"/>
      <c r="AG9" s="1164"/>
      <c r="AH9" s="1164"/>
    </row>
    <row r="10" spans="1:34" s="7" customFormat="1" ht="31.5" customHeight="1" thickBot="1" x14ac:dyDescent="0.3">
      <c r="B10" s="1165" t="s">
        <v>279</v>
      </c>
      <c r="C10" s="1166" t="s">
        <v>310</v>
      </c>
      <c r="D10" s="1167"/>
      <c r="E10" s="1167"/>
      <c r="F10" s="1167"/>
      <c r="G10" s="1168">
        <f>J10/30</f>
        <v>3.2666666666666666</v>
      </c>
      <c r="H10" s="1169">
        <v>216</v>
      </c>
      <c r="I10" s="63"/>
      <c r="J10" s="1110">
        <f>K10+V10</f>
        <v>98</v>
      </c>
      <c r="K10" s="63">
        <f>L10+P10</f>
        <v>98</v>
      </c>
      <c r="L10" s="64">
        <f>SUM(M10:O10)</f>
        <v>50</v>
      </c>
      <c r="M10" s="64"/>
      <c r="N10" s="64"/>
      <c r="O10" s="64">
        <v>50</v>
      </c>
      <c r="P10" s="64">
        <v>48</v>
      </c>
      <c r="Q10" s="64"/>
      <c r="R10" s="64"/>
      <c r="S10" s="64"/>
      <c r="T10" s="1170" t="s">
        <v>58</v>
      </c>
      <c r="U10" s="3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837"/>
    </row>
    <row r="11" spans="1:34" s="7" customFormat="1" ht="29.25" customHeight="1" thickBot="1" x14ac:dyDescent="0.3">
      <c r="A11" s="294"/>
      <c r="B11" s="8" t="s">
        <v>74</v>
      </c>
      <c r="C11" s="42" t="s">
        <v>420</v>
      </c>
      <c r="D11" s="10"/>
      <c r="E11" s="10"/>
      <c r="F11" s="10"/>
      <c r="G11" s="1168">
        <f t="shared" ref="G11:G17" si="0">J11/30</f>
        <v>3.6</v>
      </c>
      <c r="H11" s="44">
        <v>270</v>
      </c>
      <c r="I11" s="47"/>
      <c r="J11" s="13">
        <f t="shared" ref="J11:J18" si="1">K11+V11</f>
        <v>108</v>
      </c>
      <c r="K11" s="12">
        <f t="shared" ref="K11:K18" si="2">L11+P11</f>
        <v>108</v>
      </c>
      <c r="L11" s="14">
        <f t="shared" ref="L11:L18" si="3">SUM(M11:O11)</f>
        <v>64</v>
      </c>
      <c r="M11" s="14">
        <v>26</v>
      </c>
      <c r="N11" s="14"/>
      <c r="O11" s="14">
        <v>38</v>
      </c>
      <c r="P11" s="14">
        <v>44</v>
      </c>
      <c r="Q11" s="14"/>
      <c r="R11" s="14"/>
      <c r="S11" s="14"/>
      <c r="T11" s="45" t="s">
        <v>58</v>
      </c>
      <c r="U11" s="58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27"/>
      <c r="AH11" s="1001"/>
    </row>
    <row r="12" spans="1:34" s="7" customFormat="1" ht="20.25" customHeight="1" thickBot="1" x14ac:dyDescent="0.3">
      <c r="A12" s="294"/>
      <c r="B12" s="41" t="s">
        <v>79</v>
      </c>
      <c r="C12" s="42" t="s">
        <v>414</v>
      </c>
      <c r="D12" s="51"/>
      <c r="E12" s="51"/>
      <c r="F12" s="51"/>
      <c r="G12" s="1168">
        <f t="shared" si="0"/>
        <v>3.2333333333333334</v>
      </c>
      <c r="H12" s="44">
        <v>54</v>
      </c>
      <c r="I12" s="14"/>
      <c r="J12" s="13">
        <f t="shared" si="1"/>
        <v>97</v>
      </c>
      <c r="K12" s="12">
        <f t="shared" si="2"/>
        <v>97</v>
      </c>
      <c r="L12" s="14">
        <f t="shared" si="3"/>
        <v>64</v>
      </c>
      <c r="M12" s="14">
        <v>44</v>
      </c>
      <c r="N12" s="14"/>
      <c r="O12" s="14">
        <v>20</v>
      </c>
      <c r="P12" s="14">
        <v>33</v>
      </c>
      <c r="Q12" s="14"/>
      <c r="R12" s="14"/>
      <c r="S12" s="14"/>
      <c r="T12" s="14"/>
      <c r="U12" s="58" t="s">
        <v>62</v>
      </c>
      <c r="V12" s="1127"/>
      <c r="W12" s="1127"/>
      <c r="X12" s="1127"/>
      <c r="Y12" s="1127"/>
      <c r="Z12" s="1127"/>
      <c r="AA12" s="1127"/>
      <c r="AB12" s="1127"/>
      <c r="AC12" s="1127"/>
      <c r="AD12" s="1127"/>
      <c r="AE12" s="1127"/>
      <c r="AF12" s="1127"/>
      <c r="AG12" s="1127"/>
      <c r="AH12" s="1001"/>
    </row>
    <row r="13" spans="1:34" s="7" customFormat="1" ht="21" customHeight="1" thickBot="1" x14ac:dyDescent="0.3">
      <c r="A13" s="294"/>
      <c r="B13" s="8" t="s">
        <v>288</v>
      </c>
      <c r="C13" s="42" t="s">
        <v>427</v>
      </c>
      <c r="D13" s="1002"/>
      <c r="E13" s="1002"/>
      <c r="F13" s="1002"/>
      <c r="G13" s="1168">
        <f t="shared" si="0"/>
        <v>6.3</v>
      </c>
      <c r="H13" s="44">
        <v>216</v>
      </c>
      <c r="I13" s="12"/>
      <c r="J13" s="13">
        <f t="shared" si="1"/>
        <v>189</v>
      </c>
      <c r="K13" s="12">
        <f t="shared" si="2"/>
        <v>189</v>
      </c>
      <c r="L13" s="14">
        <f t="shared" si="3"/>
        <v>74</v>
      </c>
      <c r="M13" s="14">
        <v>48</v>
      </c>
      <c r="N13" s="14"/>
      <c r="O13" s="14">
        <v>26</v>
      </c>
      <c r="P13" s="14">
        <v>115</v>
      </c>
      <c r="Q13" s="45" t="s">
        <v>231</v>
      </c>
      <c r="R13" s="14"/>
      <c r="S13" s="14"/>
      <c r="T13" s="45" t="s">
        <v>58</v>
      </c>
      <c r="U13" s="58"/>
      <c r="V13" s="1127"/>
      <c r="W13" s="1127"/>
      <c r="X13" s="1127"/>
      <c r="Y13" s="1127"/>
      <c r="Z13" s="1127"/>
      <c r="AA13" s="1127"/>
      <c r="AB13" s="1127"/>
      <c r="AC13" s="1127"/>
      <c r="AD13" s="1127"/>
      <c r="AE13" s="1127"/>
      <c r="AF13" s="1127"/>
      <c r="AG13" s="1127"/>
      <c r="AH13" s="1001"/>
    </row>
    <row r="14" spans="1:34" s="7" customFormat="1" ht="19.5" customHeight="1" thickBot="1" x14ac:dyDescent="0.3">
      <c r="A14" s="294"/>
      <c r="B14" s="41" t="s">
        <v>251</v>
      </c>
      <c r="C14" s="42" t="s">
        <v>429</v>
      </c>
      <c r="D14" s="8"/>
      <c r="E14" s="9"/>
      <c r="F14" s="8"/>
      <c r="G14" s="1168">
        <f t="shared" si="0"/>
        <v>1.8</v>
      </c>
      <c r="H14" s="44">
        <v>162</v>
      </c>
      <c r="I14" s="12"/>
      <c r="J14" s="13">
        <f t="shared" si="1"/>
        <v>54</v>
      </c>
      <c r="K14" s="12">
        <f t="shared" si="2"/>
        <v>54</v>
      </c>
      <c r="L14" s="14">
        <f t="shared" si="3"/>
        <v>24</v>
      </c>
      <c r="M14" s="14">
        <v>14</v>
      </c>
      <c r="N14" s="14"/>
      <c r="O14" s="14">
        <v>10</v>
      </c>
      <c r="P14" s="14">
        <v>30</v>
      </c>
      <c r="Q14" s="14"/>
      <c r="R14" s="14"/>
      <c r="S14" s="14"/>
      <c r="T14" s="45" t="s">
        <v>58</v>
      </c>
      <c r="U14" s="58"/>
      <c r="V14" s="1127"/>
      <c r="W14" s="1127"/>
      <c r="X14" s="1127"/>
      <c r="Y14" s="1127"/>
      <c r="Z14" s="1127"/>
      <c r="AA14" s="1127"/>
      <c r="AB14" s="1127"/>
      <c r="AC14" s="1127"/>
      <c r="AD14" s="1127"/>
      <c r="AE14" s="1127"/>
      <c r="AF14" s="1127"/>
      <c r="AG14" s="1127"/>
      <c r="AH14" s="1001"/>
    </row>
    <row r="15" spans="1:34" s="7" customFormat="1" ht="35.25" customHeight="1" thickBot="1" x14ac:dyDescent="0.3">
      <c r="A15" s="294"/>
      <c r="B15" s="41" t="s">
        <v>325</v>
      </c>
      <c r="C15" s="42" t="s">
        <v>555</v>
      </c>
      <c r="D15" s="8"/>
      <c r="E15" s="9"/>
      <c r="F15" s="8"/>
      <c r="G15" s="1168">
        <f t="shared" si="0"/>
        <v>3.6</v>
      </c>
      <c r="H15" s="44">
        <v>108</v>
      </c>
      <c r="I15" s="19"/>
      <c r="J15" s="13">
        <f t="shared" si="1"/>
        <v>108</v>
      </c>
      <c r="K15" s="12">
        <f t="shared" si="2"/>
        <v>108</v>
      </c>
      <c r="L15" s="14">
        <f t="shared" si="3"/>
        <v>72</v>
      </c>
      <c r="M15" s="20"/>
      <c r="N15" s="20"/>
      <c r="O15" s="20">
        <v>72</v>
      </c>
      <c r="P15" s="20">
        <v>36</v>
      </c>
      <c r="Q15" s="20"/>
      <c r="R15" s="20"/>
      <c r="S15" s="20"/>
      <c r="T15" s="20"/>
      <c r="U15" s="52" t="s">
        <v>62</v>
      </c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7"/>
      <c r="AH15" s="1001"/>
    </row>
    <row r="16" spans="1:34" s="1041" customFormat="1" ht="21" customHeight="1" thickBot="1" x14ac:dyDescent="0.3">
      <c r="A16" s="1171"/>
      <c r="B16" s="41" t="s">
        <v>257</v>
      </c>
      <c r="C16" s="228" t="s">
        <v>556</v>
      </c>
      <c r="D16" s="1172"/>
      <c r="E16" s="228"/>
      <c r="F16" s="50"/>
      <c r="G16" s="1168">
        <f t="shared" si="0"/>
        <v>5.4</v>
      </c>
      <c r="H16" s="44">
        <v>162</v>
      </c>
      <c r="I16" s="19"/>
      <c r="J16" s="13">
        <f t="shared" si="1"/>
        <v>162</v>
      </c>
      <c r="K16" s="12">
        <f t="shared" si="2"/>
        <v>162</v>
      </c>
      <c r="L16" s="14">
        <f t="shared" si="3"/>
        <v>108</v>
      </c>
      <c r="M16" s="20"/>
      <c r="N16" s="20"/>
      <c r="O16" s="20">
        <v>108</v>
      </c>
      <c r="P16" s="20">
        <v>54</v>
      </c>
      <c r="Q16" s="20"/>
      <c r="R16" s="20"/>
      <c r="S16" s="20"/>
      <c r="T16" s="20"/>
      <c r="U16" s="52" t="s">
        <v>62</v>
      </c>
      <c r="V16" s="1127"/>
      <c r="W16" s="1127"/>
      <c r="X16" s="1127"/>
      <c r="Y16" s="1127"/>
      <c r="Z16" s="1127"/>
      <c r="AA16" s="1127"/>
      <c r="AB16" s="1127"/>
      <c r="AC16" s="1127"/>
      <c r="AD16" s="1127"/>
      <c r="AE16" s="1127"/>
      <c r="AF16" s="1127"/>
      <c r="AG16" s="1127"/>
      <c r="AH16" s="1114"/>
    </row>
    <row r="17" spans="1:34" s="7" customFormat="1" ht="21" customHeight="1" thickBot="1" x14ac:dyDescent="0.3">
      <c r="A17" s="294"/>
      <c r="B17" s="1173" t="s">
        <v>557</v>
      </c>
      <c r="C17" s="54" t="s">
        <v>558</v>
      </c>
      <c r="D17" s="30"/>
      <c r="E17" s="35"/>
      <c r="F17" s="35"/>
      <c r="G17" s="1168">
        <f t="shared" si="0"/>
        <v>5.4</v>
      </c>
      <c r="H17" s="423">
        <v>162</v>
      </c>
      <c r="I17" s="63"/>
      <c r="J17" s="13">
        <f t="shared" si="1"/>
        <v>162</v>
      </c>
      <c r="K17" s="12">
        <f t="shared" si="2"/>
        <v>162</v>
      </c>
      <c r="L17" s="14">
        <f t="shared" si="3"/>
        <v>60</v>
      </c>
      <c r="M17" s="1174">
        <v>40</v>
      </c>
      <c r="N17" s="1174"/>
      <c r="O17" s="1174">
        <v>20</v>
      </c>
      <c r="P17" s="1174">
        <v>102</v>
      </c>
      <c r="Q17" s="1174"/>
      <c r="R17" s="1174"/>
      <c r="S17" s="1174"/>
      <c r="T17" s="1174"/>
      <c r="U17" s="1175" t="s">
        <v>62</v>
      </c>
      <c r="V17" s="1127"/>
      <c r="W17" s="1127"/>
      <c r="X17" s="1127"/>
      <c r="Y17" s="1127"/>
      <c r="Z17" s="1127"/>
      <c r="AA17" s="1127"/>
      <c r="AB17" s="1127"/>
      <c r="AC17" s="1127"/>
      <c r="AD17" s="1127"/>
      <c r="AE17" s="1127"/>
      <c r="AF17" s="1127"/>
      <c r="AG17" s="1127"/>
      <c r="AH17" s="837"/>
    </row>
    <row r="18" spans="1:34" s="97" customFormat="1" ht="15.75" thickBot="1" x14ac:dyDescent="0.3">
      <c r="A18" s="1176"/>
      <c r="B18" s="8" t="s">
        <v>484</v>
      </c>
      <c r="C18" s="1177" t="s">
        <v>463</v>
      </c>
      <c r="D18" s="1178"/>
      <c r="E18" s="1178"/>
      <c r="F18" s="1178"/>
      <c r="G18" s="1179">
        <f>J18/30</f>
        <v>1.8</v>
      </c>
      <c r="H18" s="1180">
        <v>54</v>
      </c>
      <c r="I18" s="19"/>
      <c r="J18" s="13">
        <f t="shared" si="1"/>
        <v>54</v>
      </c>
      <c r="K18" s="12">
        <f t="shared" si="2"/>
        <v>54</v>
      </c>
      <c r="L18" s="14">
        <f t="shared" si="3"/>
        <v>24</v>
      </c>
      <c r="M18" s="20">
        <v>6</v>
      </c>
      <c r="N18" s="20"/>
      <c r="O18" s="20">
        <v>18</v>
      </c>
      <c r="P18" s="20">
        <v>30</v>
      </c>
      <c r="Q18" s="20"/>
      <c r="R18" s="20"/>
      <c r="S18" s="20"/>
      <c r="T18" s="1003" t="s">
        <v>58</v>
      </c>
      <c r="U18" s="58"/>
      <c r="V18" s="1127"/>
      <c r="W18" s="1127"/>
      <c r="X18" s="1181"/>
      <c r="Y18" s="1181"/>
      <c r="Z18" s="1181"/>
      <c r="AA18" s="1181"/>
      <c r="AB18" s="1181"/>
      <c r="AC18" s="459"/>
      <c r="AD18" s="459"/>
      <c r="AE18" s="459"/>
      <c r="AF18" s="1182"/>
      <c r="AG18" s="459"/>
      <c r="AH18" s="1111"/>
    </row>
    <row r="19" spans="1:34" s="4" customFormat="1" ht="18.75" customHeight="1" thickBot="1" x14ac:dyDescent="0.3">
      <c r="A19" s="288"/>
      <c r="B19" s="1183"/>
      <c r="C19" s="1184"/>
      <c r="D19" s="1185"/>
      <c r="E19" s="100"/>
      <c r="F19" s="100"/>
      <c r="G19" s="1186"/>
      <c r="H19" s="1187"/>
      <c r="I19" s="1188"/>
      <c r="J19" s="1189"/>
      <c r="K19" s="489"/>
      <c r="L19" s="491"/>
      <c r="M19" s="1190"/>
      <c r="N19" s="1190"/>
      <c r="O19" s="1190"/>
      <c r="P19" s="1190"/>
      <c r="Q19" s="1190"/>
      <c r="R19" s="1190"/>
      <c r="S19" s="1190"/>
      <c r="T19" s="1190"/>
      <c r="U19" s="395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2"/>
      <c r="AG19" s="361"/>
      <c r="AH19" s="196"/>
    </row>
    <row r="20" spans="1:34" s="4" customFormat="1" ht="18.75" customHeight="1" thickTop="1" thickBot="1" x14ac:dyDescent="0.3">
      <c r="A20" s="288"/>
      <c r="B20" s="373"/>
      <c r="C20" s="1193" t="s">
        <v>95</v>
      </c>
      <c r="D20" s="782"/>
      <c r="E20" s="783"/>
      <c r="F20" s="783"/>
      <c r="G20" s="1194">
        <f>SUM(G10:G19)</f>
        <v>34.4</v>
      </c>
      <c r="H20" s="1195">
        <f>SUM(H10:H19)</f>
        <v>1404</v>
      </c>
      <c r="I20" s="1196">
        <f t="shared" ref="I20:L20" si="4">SUM(I10:I19)</f>
        <v>0</v>
      </c>
      <c r="J20" s="1197">
        <f t="shared" si="4"/>
        <v>1032</v>
      </c>
      <c r="K20" s="382">
        <f t="shared" si="4"/>
        <v>1032</v>
      </c>
      <c r="L20" s="382">
        <f t="shared" si="4"/>
        <v>540</v>
      </c>
      <c r="M20" s="382">
        <f>SUM(M10:M19)</f>
        <v>178</v>
      </c>
      <c r="N20" s="382">
        <f t="shared" ref="N20:P20" si="5">SUM(N10:N19)</f>
        <v>0</v>
      </c>
      <c r="O20" s="382">
        <f t="shared" si="5"/>
        <v>362</v>
      </c>
      <c r="P20" s="382">
        <f t="shared" si="5"/>
        <v>492</v>
      </c>
      <c r="Q20" s="382"/>
      <c r="R20" s="382"/>
      <c r="S20" s="382"/>
      <c r="T20" s="382"/>
      <c r="U20" s="377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2"/>
      <c r="AG20" s="1198"/>
      <c r="AH20" s="196"/>
    </row>
    <row r="21" spans="1:34" s="4" customFormat="1" ht="18.75" customHeight="1" x14ac:dyDescent="0.25">
      <c r="A21" s="288"/>
      <c r="B21" s="386"/>
      <c r="C21" s="1101" t="s">
        <v>96</v>
      </c>
      <c r="D21" s="388"/>
      <c r="E21" s="270"/>
      <c r="F21" s="270"/>
      <c r="G21" s="285"/>
      <c r="H21" s="1199"/>
      <c r="I21" s="1200"/>
      <c r="J21" s="1100"/>
      <c r="K21" s="273"/>
      <c r="L21" s="274">
        <f>(L20-L15-L16)/12</f>
        <v>30</v>
      </c>
      <c r="M21" s="271"/>
      <c r="N21" s="271"/>
      <c r="O21" s="271"/>
      <c r="P21" s="271"/>
      <c r="Q21" s="271"/>
      <c r="R21" s="271"/>
      <c r="S21" s="271"/>
      <c r="T21" s="271"/>
      <c r="U21" s="275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1192"/>
      <c r="AG21" s="361"/>
      <c r="AH21" s="196"/>
    </row>
    <row r="22" spans="1:34" s="4" customFormat="1" ht="18.75" customHeight="1" x14ac:dyDescent="0.25">
      <c r="A22" s="288"/>
      <c r="B22" s="386"/>
      <c r="C22" s="1101" t="s">
        <v>97</v>
      </c>
      <c r="D22" s="388"/>
      <c r="E22" s="270"/>
      <c r="F22" s="270"/>
      <c r="G22" s="285"/>
      <c r="H22" s="1201"/>
      <c r="I22" s="716"/>
      <c r="J22" s="275"/>
      <c r="K22" s="273"/>
      <c r="L22" s="271"/>
      <c r="M22" s="271"/>
      <c r="N22" s="271"/>
      <c r="O22" s="271"/>
      <c r="P22" s="271"/>
      <c r="Q22" s="569"/>
      <c r="R22" s="569"/>
      <c r="S22" s="569"/>
      <c r="T22" s="569">
        <v>5</v>
      </c>
      <c r="U22" s="1202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2"/>
      <c r="AG22" s="361"/>
      <c r="AH22" s="196"/>
    </row>
    <row r="23" spans="1:34" s="4" customFormat="1" ht="18" customHeight="1" x14ac:dyDescent="0.25">
      <c r="A23" s="288"/>
      <c r="B23" s="386"/>
      <c r="C23" s="1101" t="s">
        <v>99</v>
      </c>
      <c r="D23" s="388"/>
      <c r="E23" s="270"/>
      <c r="F23" s="270"/>
      <c r="G23" s="285"/>
      <c r="H23" s="1201"/>
      <c r="I23" s="716"/>
      <c r="J23" s="275"/>
      <c r="K23" s="273"/>
      <c r="L23" s="271"/>
      <c r="M23" s="271"/>
      <c r="N23" s="271"/>
      <c r="O23" s="271"/>
      <c r="P23" s="271"/>
      <c r="Q23" s="569"/>
      <c r="R23" s="569"/>
      <c r="S23" s="569"/>
      <c r="T23" s="569"/>
      <c r="U23" s="1202">
        <v>4</v>
      </c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2"/>
      <c r="AG23" s="361"/>
      <c r="AH23" s="196"/>
    </row>
    <row r="24" spans="1:34" s="4" customFormat="1" ht="16.5" customHeight="1" thickBot="1" x14ac:dyDescent="0.3">
      <c r="A24" s="288"/>
      <c r="B24" s="386"/>
      <c r="C24" s="1203" t="s">
        <v>102</v>
      </c>
      <c r="D24" s="792"/>
      <c r="E24" s="282"/>
      <c r="F24" s="1204"/>
      <c r="G24" s="1201"/>
      <c r="H24" s="1201"/>
      <c r="I24" s="716"/>
      <c r="J24" s="275"/>
      <c r="K24" s="273"/>
      <c r="L24" s="271"/>
      <c r="M24" s="271"/>
      <c r="N24" s="271"/>
      <c r="O24" s="271"/>
      <c r="P24" s="271"/>
      <c r="Q24" s="569">
        <v>1</v>
      </c>
      <c r="R24" s="271"/>
      <c r="S24" s="271"/>
      <c r="T24" s="271"/>
      <c r="U24" s="1205"/>
      <c r="V24" s="1191"/>
      <c r="W24" s="1191"/>
      <c r="X24" s="1191"/>
      <c r="Y24" s="1191"/>
      <c r="Z24" s="1191"/>
      <c r="AA24" s="1191"/>
      <c r="AB24" s="1191"/>
      <c r="AC24" s="1191"/>
      <c r="AD24" s="1191"/>
      <c r="AE24" s="1191"/>
      <c r="AF24" s="1192"/>
      <c r="AG24" s="361"/>
      <c r="AH24" s="196"/>
    </row>
    <row r="25" spans="1:34" s="4" customFormat="1" ht="24" hidden="1" customHeight="1" x14ac:dyDescent="0.3">
      <c r="B25" s="386"/>
      <c r="C25" s="1206" t="s">
        <v>103</v>
      </c>
      <c r="D25" s="284"/>
      <c r="E25" s="284"/>
      <c r="F25" s="1207"/>
      <c r="G25" s="1201">
        <f>G20</f>
        <v>34.4</v>
      </c>
      <c r="H25" s="716">
        <f t="shared" ref="H25:U25" si="6">H20</f>
        <v>1404</v>
      </c>
      <c r="I25" s="271">
        <f t="shared" si="6"/>
        <v>0</v>
      </c>
      <c r="J25" s="275">
        <f t="shared" si="6"/>
        <v>1032</v>
      </c>
      <c r="K25" s="273">
        <f t="shared" si="6"/>
        <v>1032</v>
      </c>
      <c r="L25" s="271">
        <f t="shared" si="6"/>
        <v>540</v>
      </c>
      <c r="M25" s="271">
        <f t="shared" si="6"/>
        <v>178</v>
      </c>
      <c r="N25" s="271">
        <f t="shared" si="6"/>
        <v>0</v>
      </c>
      <c r="O25" s="271">
        <f t="shared" si="6"/>
        <v>362</v>
      </c>
      <c r="P25" s="271">
        <f t="shared" si="6"/>
        <v>492</v>
      </c>
      <c r="Q25" s="271">
        <f t="shared" si="6"/>
        <v>0</v>
      </c>
      <c r="R25" s="271">
        <f t="shared" si="6"/>
        <v>0</v>
      </c>
      <c r="S25" s="271">
        <f t="shared" si="6"/>
        <v>0</v>
      </c>
      <c r="T25" s="271">
        <f t="shared" si="6"/>
        <v>0</v>
      </c>
      <c r="U25" s="275">
        <f t="shared" si="6"/>
        <v>0</v>
      </c>
      <c r="AH25" s="196"/>
    </row>
    <row r="26" spans="1:34" s="4" customFormat="1" ht="27" hidden="1" customHeight="1" x14ac:dyDescent="0.35">
      <c r="B26" s="1176"/>
      <c r="C26" s="97"/>
      <c r="D26" s="97"/>
      <c r="E26" s="97"/>
      <c r="F26" s="97"/>
      <c r="G26" s="1208"/>
      <c r="H26" s="1209"/>
      <c r="I26" s="97"/>
      <c r="J26" s="1210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1176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1211"/>
      <c r="AH26" s="196"/>
    </row>
    <row r="27" spans="1:34" s="4" customFormat="1" ht="31.5" hidden="1" customHeight="1" x14ac:dyDescent="0.35">
      <c r="B27" s="1212" t="s">
        <v>104</v>
      </c>
      <c r="C27" s="1213"/>
      <c r="D27" s="1213"/>
      <c r="E27" s="1213"/>
      <c r="F27" s="1213"/>
      <c r="G27" s="1214"/>
      <c r="H27" s="1215"/>
      <c r="I27" s="1213"/>
      <c r="J27" s="1216"/>
      <c r="K27" s="1213"/>
      <c r="L27" s="1213"/>
      <c r="M27" s="1213"/>
      <c r="N27" s="1213"/>
      <c r="O27" s="1213"/>
      <c r="P27" s="1213"/>
      <c r="Q27" s="1213"/>
      <c r="R27" s="1213"/>
      <c r="S27" s="1213"/>
      <c r="T27" s="1213"/>
      <c r="U27" s="1216"/>
      <c r="V27" s="1748" t="s">
        <v>108</v>
      </c>
      <c r="W27" s="1748"/>
      <c r="X27" s="1748"/>
      <c r="Y27" s="1748"/>
      <c r="Z27" s="1748"/>
      <c r="AA27" s="1748"/>
      <c r="AB27" s="1748"/>
      <c r="AC27" s="1748"/>
      <c r="AD27" s="1748"/>
      <c r="AE27" s="1762"/>
      <c r="AF27" s="147"/>
      <c r="AG27" s="1849" t="s">
        <v>109</v>
      </c>
      <c r="AH27" s="196"/>
    </row>
    <row r="28" spans="1:34" s="4" customFormat="1" ht="36" hidden="1" customHeight="1" x14ac:dyDescent="0.3">
      <c r="B28" s="1854" t="s">
        <v>2</v>
      </c>
      <c r="C28" s="1821" t="s">
        <v>3</v>
      </c>
      <c r="D28" s="594"/>
      <c r="E28" s="594"/>
      <c r="F28" s="1217"/>
      <c r="G28" s="1855" t="s">
        <v>105</v>
      </c>
      <c r="H28" s="1856" t="s">
        <v>106</v>
      </c>
      <c r="I28" s="1857"/>
      <c r="J28" s="1858"/>
      <c r="K28" s="1859" t="s">
        <v>107</v>
      </c>
      <c r="L28" s="1860"/>
      <c r="M28" s="1860"/>
      <c r="N28" s="1860"/>
      <c r="O28" s="1860"/>
      <c r="P28" s="1860"/>
      <c r="Q28" s="1860"/>
      <c r="R28" s="1860"/>
      <c r="S28" s="1860"/>
      <c r="T28" s="1860"/>
      <c r="U28" s="1861"/>
      <c r="V28" s="1756" t="s">
        <v>113</v>
      </c>
      <c r="W28" s="1728" t="s">
        <v>13</v>
      </c>
      <c r="X28" s="1729"/>
      <c r="Y28" s="1729"/>
      <c r="Z28" s="1722"/>
      <c r="AA28" s="1723" t="s">
        <v>114</v>
      </c>
      <c r="AB28" s="1723" t="s">
        <v>117</v>
      </c>
      <c r="AC28" s="1723" t="s">
        <v>116</v>
      </c>
      <c r="AD28" s="1726" t="s">
        <v>18</v>
      </c>
      <c r="AE28" s="1763"/>
      <c r="AF28" s="149"/>
      <c r="AG28" s="1850"/>
      <c r="AH28" s="196"/>
    </row>
    <row r="29" spans="1:34" s="4" customFormat="1" ht="15.75" hidden="1" customHeight="1" x14ac:dyDescent="0.3">
      <c r="B29" s="1854"/>
      <c r="C29" s="1821"/>
      <c r="D29" s="594"/>
      <c r="E29" s="594"/>
      <c r="F29" s="1217"/>
      <c r="G29" s="1855"/>
      <c r="H29" s="1863" t="s">
        <v>110</v>
      </c>
      <c r="I29" s="1845" t="s">
        <v>111</v>
      </c>
      <c r="J29" s="1854" t="s">
        <v>112</v>
      </c>
      <c r="K29" s="1764" t="s">
        <v>113</v>
      </c>
      <c r="L29" s="1857" t="s">
        <v>13</v>
      </c>
      <c r="M29" s="1857"/>
      <c r="N29" s="1857"/>
      <c r="O29" s="1857"/>
      <c r="P29" s="1845" t="s">
        <v>114</v>
      </c>
      <c r="Q29" s="1845" t="s">
        <v>115</v>
      </c>
      <c r="R29" s="1218"/>
      <c r="S29" s="1845" t="s">
        <v>116</v>
      </c>
      <c r="T29" s="1846" t="s">
        <v>18</v>
      </c>
      <c r="U29" s="1847"/>
      <c r="V29" s="1743"/>
      <c r="W29" s="1723" t="s">
        <v>113</v>
      </c>
      <c r="X29" s="1728" t="s">
        <v>120</v>
      </c>
      <c r="Y29" s="1729"/>
      <c r="Z29" s="1722"/>
      <c r="AA29" s="1724"/>
      <c r="AB29" s="1724"/>
      <c r="AC29" s="1724"/>
      <c r="AD29" s="1723" t="s">
        <v>118</v>
      </c>
      <c r="AE29" s="1852" t="s">
        <v>119</v>
      </c>
      <c r="AF29" s="150"/>
      <c r="AG29" s="1850"/>
      <c r="AH29" s="196"/>
    </row>
    <row r="30" spans="1:34" s="4" customFormat="1" ht="76.5" hidden="1" customHeight="1" x14ac:dyDescent="0.3">
      <c r="B30" s="1854"/>
      <c r="C30" s="1821"/>
      <c r="D30" s="594"/>
      <c r="E30" s="594"/>
      <c r="F30" s="1217"/>
      <c r="G30" s="1855"/>
      <c r="H30" s="1863"/>
      <c r="I30" s="1845"/>
      <c r="J30" s="1854"/>
      <c r="K30" s="1764"/>
      <c r="L30" s="1845" t="s">
        <v>113</v>
      </c>
      <c r="M30" s="1857" t="s">
        <v>19</v>
      </c>
      <c r="N30" s="1857"/>
      <c r="O30" s="1857"/>
      <c r="P30" s="1845"/>
      <c r="Q30" s="1845"/>
      <c r="R30" s="1218"/>
      <c r="S30" s="1845"/>
      <c r="T30" s="1864" t="s">
        <v>118</v>
      </c>
      <c r="U30" s="1865" t="s">
        <v>119</v>
      </c>
      <c r="V30" s="1862"/>
      <c r="W30" s="1848"/>
      <c r="X30" s="148" t="s">
        <v>121</v>
      </c>
      <c r="Y30" s="148" t="s">
        <v>122</v>
      </c>
      <c r="Z30" s="148" t="s">
        <v>123</v>
      </c>
      <c r="AA30" s="1848"/>
      <c r="AB30" s="1848"/>
      <c r="AC30" s="1848"/>
      <c r="AD30" s="1848"/>
      <c r="AE30" s="1853"/>
      <c r="AF30" s="150"/>
      <c r="AG30" s="1851"/>
      <c r="AH30" s="196"/>
    </row>
    <row r="31" spans="1:34" s="4" customFormat="1" ht="12.75" hidden="1" customHeight="1" x14ac:dyDescent="0.3">
      <c r="B31" s="1854"/>
      <c r="C31" s="1821"/>
      <c r="D31" s="594"/>
      <c r="E31" s="594"/>
      <c r="F31" s="1217"/>
      <c r="G31" s="1855"/>
      <c r="H31" s="1863"/>
      <c r="I31" s="1845"/>
      <c r="J31" s="1854"/>
      <c r="K31" s="1764"/>
      <c r="L31" s="1845"/>
      <c r="M31" s="1218" t="s">
        <v>121</v>
      </c>
      <c r="N31" s="1218" t="s">
        <v>122</v>
      </c>
      <c r="O31" s="1218" t="s">
        <v>123</v>
      </c>
      <c r="P31" s="1845"/>
      <c r="Q31" s="1845"/>
      <c r="R31" s="1218"/>
      <c r="S31" s="1845"/>
      <c r="T31" s="1864"/>
      <c r="U31" s="1865"/>
      <c r="V31" s="1219"/>
      <c r="W31" s="156"/>
      <c r="X31" s="154"/>
      <c r="Y31" s="156"/>
      <c r="Z31" s="156"/>
      <c r="AA31" s="158"/>
      <c r="AB31" s="159"/>
      <c r="AC31" s="156"/>
      <c r="AD31" s="154"/>
      <c r="AE31" s="160"/>
      <c r="AF31" s="161"/>
      <c r="AG31" s="162"/>
      <c r="AH31" s="196"/>
    </row>
    <row r="32" spans="1:34" s="4" customFormat="1" ht="15" hidden="1" customHeight="1" x14ac:dyDescent="0.3">
      <c r="B32" s="1220"/>
      <c r="C32" s="1221">
        <v>1</v>
      </c>
      <c r="D32" s="1222"/>
      <c r="E32" s="1222"/>
      <c r="F32" s="1223"/>
      <c r="G32" s="1224"/>
      <c r="H32" s="1225"/>
      <c r="I32" s="1226"/>
      <c r="J32" s="1227"/>
      <c r="K32" s="1228"/>
      <c r="L32" s="1229"/>
      <c r="M32" s="1229"/>
      <c r="N32" s="1229"/>
      <c r="O32" s="1226"/>
      <c r="P32" s="1226"/>
      <c r="Q32" s="1226"/>
      <c r="R32" s="1226"/>
      <c r="S32" s="1229"/>
      <c r="T32" s="1229"/>
      <c r="U32" s="1230"/>
      <c r="V32" s="1231"/>
      <c r="W32" s="164"/>
      <c r="X32" s="164"/>
      <c r="Y32" s="164"/>
      <c r="Z32" s="164"/>
      <c r="AA32" s="164"/>
      <c r="AB32" s="164"/>
      <c r="AC32" s="164"/>
      <c r="AD32" s="164"/>
      <c r="AE32" s="166"/>
      <c r="AF32" s="167"/>
      <c r="AG32" s="162"/>
      <c r="AH32" s="196"/>
    </row>
    <row r="33" spans="2:34" s="4" customFormat="1" ht="15.75" hidden="1" thickBot="1" x14ac:dyDescent="0.3">
      <c r="B33" s="1220"/>
      <c r="C33" s="1232">
        <v>2</v>
      </c>
      <c r="D33" s="1233"/>
      <c r="E33" s="1233"/>
      <c r="F33" s="1234"/>
      <c r="G33" s="1235"/>
      <c r="H33" s="1236"/>
      <c r="I33" s="1237"/>
      <c r="J33" s="1238"/>
      <c r="K33" s="287"/>
      <c r="L33" s="1237"/>
      <c r="M33" s="1237"/>
      <c r="N33" s="1237"/>
      <c r="O33" s="1237"/>
      <c r="P33" s="1237"/>
      <c r="Q33" s="1237"/>
      <c r="R33" s="1237"/>
      <c r="S33" s="1237"/>
      <c r="T33" s="1237"/>
      <c r="U33" s="1238"/>
      <c r="V33" s="1231"/>
      <c r="W33" s="164"/>
      <c r="X33" s="164"/>
      <c r="Y33" s="164"/>
      <c r="Z33" s="164"/>
      <c r="AA33" s="164"/>
      <c r="AB33" s="164"/>
      <c r="AC33" s="164"/>
      <c r="AD33" s="164"/>
      <c r="AE33" s="166"/>
      <c r="AF33" s="167"/>
      <c r="AG33" s="162"/>
      <c r="AH33" s="196"/>
    </row>
    <row r="34" spans="2:34" s="4" customFormat="1" ht="18" hidden="1" customHeight="1" x14ac:dyDescent="0.3">
      <c r="B34" s="1220"/>
      <c r="C34" s="388" t="s">
        <v>95</v>
      </c>
      <c r="D34" s="270"/>
      <c r="E34" s="270"/>
      <c r="F34" s="714"/>
      <c r="G34" s="1239"/>
      <c r="H34" s="1236"/>
      <c r="I34" s="1237"/>
      <c r="J34" s="1238"/>
      <c r="K34" s="287"/>
      <c r="L34" s="1237"/>
      <c r="M34" s="1237"/>
      <c r="N34" s="1237"/>
      <c r="O34" s="1237"/>
      <c r="P34" s="1237"/>
      <c r="Q34" s="1237"/>
      <c r="R34" s="1237"/>
      <c r="S34" s="1237"/>
      <c r="T34" s="1237"/>
      <c r="U34" s="1238"/>
      <c r="V34" s="1231"/>
      <c r="W34" s="164"/>
      <c r="X34" s="164"/>
      <c r="Y34" s="164"/>
      <c r="Z34" s="164"/>
      <c r="AA34" s="164"/>
      <c r="AB34" s="164"/>
      <c r="AC34" s="164"/>
      <c r="AD34" s="164"/>
      <c r="AE34" s="166"/>
      <c r="AF34" s="167"/>
      <c r="AG34" s="169"/>
      <c r="AH34" s="196"/>
    </row>
    <row r="35" spans="2:34" s="4" customFormat="1" ht="19.5" hidden="1" customHeight="1" x14ac:dyDescent="0.3">
      <c r="B35" s="1220"/>
      <c r="C35" s="388" t="s">
        <v>96</v>
      </c>
      <c r="D35" s="270"/>
      <c r="E35" s="270"/>
      <c r="F35" s="714"/>
      <c r="G35" s="1239"/>
      <c r="H35" s="1236"/>
      <c r="I35" s="1237"/>
      <c r="J35" s="1238"/>
      <c r="K35" s="287"/>
      <c r="L35" s="1237"/>
      <c r="M35" s="1237"/>
      <c r="N35" s="1237"/>
      <c r="O35" s="1237"/>
      <c r="P35" s="1237"/>
      <c r="Q35" s="1237"/>
      <c r="R35" s="1237"/>
      <c r="S35" s="1237"/>
      <c r="T35" s="1237"/>
      <c r="U35" s="1238"/>
      <c r="V35" s="1231"/>
      <c r="W35" s="164"/>
      <c r="X35" s="164"/>
      <c r="Y35" s="164"/>
      <c r="Z35" s="164"/>
      <c r="AA35" s="164"/>
      <c r="AB35" s="164"/>
      <c r="AC35" s="164"/>
      <c r="AD35" s="164"/>
      <c r="AE35" s="166"/>
      <c r="AF35" s="167"/>
      <c r="AG35" s="162"/>
      <c r="AH35" s="196"/>
    </row>
    <row r="36" spans="2:34" s="4" customFormat="1" ht="16.5" hidden="1" thickBot="1" x14ac:dyDescent="0.3">
      <c r="B36" s="1220"/>
      <c r="C36" s="388" t="s">
        <v>97</v>
      </c>
      <c r="D36" s="270"/>
      <c r="E36" s="270"/>
      <c r="F36" s="714"/>
      <c r="G36" s="1239"/>
      <c r="H36" s="1236"/>
      <c r="I36" s="1237"/>
      <c r="J36" s="1238"/>
      <c r="K36" s="287"/>
      <c r="L36" s="1237"/>
      <c r="M36" s="1237"/>
      <c r="N36" s="1237"/>
      <c r="O36" s="1237"/>
      <c r="P36" s="1237"/>
      <c r="Q36" s="1237"/>
      <c r="R36" s="1237"/>
      <c r="S36" s="1237"/>
      <c r="T36" s="1237"/>
      <c r="U36" s="1238"/>
      <c r="V36" s="1231"/>
      <c r="W36" s="164"/>
      <c r="X36" s="164"/>
      <c r="Y36" s="164"/>
      <c r="Z36" s="164"/>
      <c r="AA36" s="164"/>
      <c r="AB36" s="164"/>
      <c r="AC36" s="164"/>
      <c r="AD36" s="164"/>
      <c r="AE36" s="166"/>
      <c r="AF36" s="167"/>
      <c r="AG36" s="162"/>
      <c r="AH36" s="196"/>
    </row>
    <row r="37" spans="2:34" s="4" customFormat="1" ht="16.5" hidden="1" thickBot="1" x14ac:dyDescent="0.3">
      <c r="B37" s="1220"/>
      <c r="C37" s="388" t="s">
        <v>99</v>
      </c>
      <c r="D37" s="270"/>
      <c r="E37" s="270"/>
      <c r="F37" s="714"/>
      <c r="G37" s="1239"/>
      <c r="H37" s="1236"/>
      <c r="I37" s="1237"/>
      <c r="J37" s="1238"/>
      <c r="K37" s="287"/>
      <c r="L37" s="1237"/>
      <c r="M37" s="1237"/>
      <c r="N37" s="1237"/>
      <c r="O37" s="1237"/>
      <c r="P37" s="1237"/>
      <c r="Q37" s="1237"/>
      <c r="R37" s="1237"/>
      <c r="S37" s="1237"/>
      <c r="T37" s="1237"/>
      <c r="U37" s="1238"/>
      <c r="V37" s="1240"/>
      <c r="W37" s="172"/>
      <c r="X37" s="172"/>
      <c r="Y37" s="172"/>
      <c r="Z37" s="172"/>
      <c r="AA37" s="172"/>
      <c r="AB37" s="172"/>
      <c r="AC37" s="172"/>
      <c r="AD37" s="172"/>
      <c r="AE37" s="173"/>
      <c r="AF37" s="174"/>
      <c r="AG37" s="162"/>
      <c r="AH37" s="196"/>
    </row>
    <row r="38" spans="2:34" s="4" customFormat="1" ht="95.25" hidden="1" thickBot="1" x14ac:dyDescent="0.3">
      <c r="B38" s="1220"/>
      <c r="C38" s="792" t="s">
        <v>102</v>
      </c>
      <c r="D38" s="282"/>
      <c r="E38" s="282"/>
      <c r="F38" s="1204"/>
      <c r="G38" s="1239"/>
      <c r="H38" s="1236"/>
      <c r="I38" s="1237"/>
      <c r="J38" s="1238"/>
      <c r="K38" s="1241"/>
      <c r="L38" s="1242"/>
      <c r="M38" s="1242"/>
      <c r="N38" s="1242"/>
      <c r="O38" s="1242"/>
      <c r="P38" s="1242"/>
      <c r="Q38" s="1242"/>
      <c r="R38" s="1242"/>
      <c r="S38" s="1242"/>
      <c r="T38" s="1242"/>
      <c r="U38" s="1243"/>
      <c r="V38" s="1244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51"/>
      <c r="AH38" s="196"/>
    </row>
    <row r="39" spans="2:34" s="4" customFormat="1" ht="16.5" hidden="1" customHeight="1" x14ac:dyDescent="0.3">
      <c r="B39" s="1220"/>
      <c r="C39" s="794" t="s">
        <v>103</v>
      </c>
      <c r="D39" s="284"/>
      <c r="E39" s="284"/>
      <c r="F39" s="1207"/>
      <c r="G39" s="1245"/>
      <c r="H39" s="1236"/>
      <c r="I39" s="1237"/>
      <c r="J39" s="1238"/>
      <c r="K39" s="1246"/>
      <c r="L39" s="1247"/>
      <c r="M39" s="1247"/>
      <c r="N39" s="1247"/>
      <c r="O39" s="1247"/>
      <c r="P39" s="1247"/>
      <c r="Q39" s="1247"/>
      <c r="R39" s="1247"/>
      <c r="S39" s="1247"/>
      <c r="T39" s="1247"/>
      <c r="U39" s="1248"/>
      <c r="AH39" s="196"/>
    </row>
    <row r="40" spans="2:34" s="4" customFormat="1" ht="144.75" hidden="1" customHeight="1" x14ac:dyDescent="0.3">
      <c r="B40" s="1176"/>
      <c r="C40" s="97"/>
      <c r="D40" s="97"/>
      <c r="E40" s="97"/>
      <c r="F40" s="97"/>
      <c r="G40" s="1208"/>
      <c r="H40" s="1209"/>
      <c r="I40" s="97"/>
      <c r="J40" s="1210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1176"/>
      <c r="AH40" s="196"/>
    </row>
    <row r="41" spans="2:34" s="4" customFormat="1" ht="21" hidden="1" customHeight="1" x14ac:dyDescent="0.35">
      <c r="B41" s="1176"/>
      <c r="C41" s="97"/>
      <c r="D41" s="97"/>
      <c r="E41" s="97"/>
      <c r="F41" s="97"/>
      <c r="G41" s="1208"/>
      <c r="H41" s="1209"/>
      <c r="I41" s="97"/>
      <c r="J41" s="1210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1176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1211"/>
      <c r="AH41" s="196"/>
    </row>
    <row r="42" spans="2:34" s="4" customFormat="1" ht="15.75" hidden="1" customHeight="1" x14ac:dyDescent="0.35">
      <c r="B42" s="1212" t="s">
        <v>124</v>
      </c>
      <c r="C42" s="1213"/>
      <c r="D42" s="1213"/>
      <c r="E42" s="1213"/>
      <c r="F42" s="1213"/>
      <c r="G42" s="1214"/>
      <c r="H42" s="1215"/>
      <c r="I42" s="1213"/>
      <c r="J42" s="1216"/>
      <c r="K42" s="1213"/>
      <c r="L42" s="1213"/>
      <c r="M42" s="1213"/>
      <c r="N42" s="1213"/>
      <c r="O42" s="1213"/>
      <c r="P42" s="1213"/>
      <c r="Q42" s="1213"/>
      <c r="R42" s="1213"/>
      <c r="S42" s="1213"/>
      <c r="T42" s="1213"/>
      <c r="U42" s="1216"/>
      <c r="V42" s="1748" t="s">
        <v>126</v>
      </c>
      <c r="W42" s="1748"/>
      <c r="X42" s="1748"/>
      <c r="Y42" s="1748"/>
      <c r="Z42" s="1748"/>
      <c r="AA42" s="1748"/>
      <c r="AB42" s="1748"/>
      <c r="AC42" s="1748"/>
      <c r="AD42" s="1748"/>
      <c r="AE42" s="1762"/>
      <c r="AF42" s="147"/>
      <c r="AG42" s="1849" t="s">
        <v>109</v>
      </c>
      <c r="AH42" s="196"/>
    </row>
    <row r="43" spans="2:34" s="4" customFormat="1" ht="30.75" hidden="1" customHeight="1" x14ac:dyDescent="0.3">
      <c r="B43" s="1854" t="s">
        <v>2</v>
      </c>
      <c r="C43" s="1821" t="s">
        <v>3</v>
      </c>
      <c r="D43" s="594"/>
      <c r="E43" s="594"/>
      <c r="F43" s="1217"/>
      <c r="G43" s="1855" t="s">
        <v>105</v>
      </c>
      <c r="H43" s="1856" t="s">
        <v>106</v>
      </c>
      <c r="I43" s="1857"/>
      <c r="J43" s="1858"/>
      <c r="K43" s="1859" t="s">
        <v>125</v>
      </c>
      <c r="L43" s="1860"/>
      <c r="M43" s="1860"/>
      <c r="N43" s="1860"/>
      <c r="O43" s="1860"/>
      <c r="P43" s="1860"/>
      <c r="Q43" s="1860"/>
      <c r="R43" s="1860"/>
      <c r="S43" s="1860"/>
      <c r="T43" s="1860"/>
      <c r="U43" s="1861"/>
      <c r="V43" s="1756" t="s">
        <v>113</v>
      </c>
      <c r="W43" s="1728" t="s">
        <v>13</v>
      </c>
      <c r="X43" s="1729"/>
      <c r="Y43" s="1729"/>
      <c r="Z43" s="1722"/>
      <c r="AA43" s="1723" t="s">
        <v>114</v>
      </c>
      <c r="AB43" s="1723" t="s">
        <v>117</v>
      </c>
      <c r="AC43" s="1723" t="s">
        <v>116</v>
      </c>
      <c r="AD43" s="1726" t="s">
        <v>18</v>
      </c>
      <c r="AE43" s="1763"/>
      <c r="AF43" s="149"/>
      <c r="AG43" s="1850"/>
      <c r="AH43" s="196"/>
    </row>
    <row r="44" spans="2:34" s="4" customFormat="1" ht="13.5" hidden="1" customHeight="1" x14ac:dyDescent="0.3">
      <c r="B44" s="1854"/>
      <c r="C44" s="1821"/>
      <c r="D44" s="594"/>
      <c r="E44" s="594"/>
      <c r="F44" s="1217"/>
      <c r="G44" s="1855"/>
      <c r="H44" s="1863" t="s">
        <v>110</v>
      </c>
      <c r="I44" s="1845" t="s">
        <v>111</v>
      </c>
      <c r="J44" s="1854" t="s">
        <v>112</v>
      </c>
      <c r="K44" s="1764" t="s">
        <v>113</v>
      </c>
      <c r="L44" s="1857" t="s">
        <v>13</v>
      </c>
      <c r="M44" s="1857"/>
      <c r="N44" s="1857"/>
      <c r="O44" s="1857"/>
      <c r="P44" s="1845" t="s">
        <v>114</v>
      </c>
      <c r="Q44" s="1845" t="s">
        <v>115</v>
      </c>
      <c r="R44" s="1218"/>
      <c r="S44" s="1845" t="s">
        <v>116</v>
      </c>
      <c r="T44" s="1846" t="s">
        <v>18</v>
      </c>
      <c r="U44" s="1847"/>
      <c r="V44" s="1743"/>
      <c r="W44" s="1723" t="s">
        <v>113</v>
      </c>
      <c r="X44" s="1728" t="s">
        <v>120</v>
      </c>
      <c r="Y44" s="1729"/>
      <c r="Z44" s="1722"/>
      <c r="AA44" s="1724"/>
      <c r="AB44" s="1724"/>
      <c r="AC44" s="1724"/>
      <c r="AD44" s="1723" t="s">
        <v>118</v>
      </c>
      <c r="AE44" s="1852" t="s">
        <v>119</v>
      </c>
      <c r="AF44" s="150"/>
      <c r="AG44" s="1850"/>
      <c r="AH44" s="196"/>
    </row>
    <row r="45" spans="2:34" s="4" customFormat="1" ht="80.25" hidden="1" customHeight="1" x14ac:dyDescent="0.3">
      <c r="B45" s="1854"/>
      <c r="C45" s="1821"/>
      <c r="D45" s="594"/>
      <c r="E45" s="594"/>
      <c r="F45" s="1217"/>
      <c r="G45" s="1855"/>
      <c r="H45" s="1863"/>
      <c r="I45" s="1845"/>
      <c r="J45" s="1854"/>
      <c r="K45" s="1764"/>
      <c r="L45" s="1845" t="s">
        <v>113</v>
      </c>
      <c r="M45" s="1857" t="s">
        <v>19</v>
      </c>
      <c r="N45" s="1857"/>
      <c r="O45" s="1857"/>
      <c r="P45" s="1845"/>
      <c r="Q45" s="1845"/>
      <c r="R45" s="1218"/>
      <c r="S45" s="1845"/>
      <c r="T45" s="1864" t="s">
        <v>118</v>
      </c>
      <c r="U45" s="1865" t="s">
        <v>119</v>
      </c>
      <c r="V45" s="1862"/>
      <c r="W45" s="1848"/>
      <c r="X45" s="148" t="s">
        <v>121</v>
      </c>
      <c r="Y45" s="148" t="s">
        <v>122</v>
      </c>
      <c r="Z45" s="148" t="s">
        <v>123</v>
      </c>
      <c r="AA45" s="1848"/>
      <c r="AB45" s="1848"/>
      <c r="AC45" s="1848"/>
      <c r="AD45" s="1848"/>
      <c r="AE45" s="1853"/>
      <c r="AF45" s="150"/>
      <c r="AG45" s="1851"/>
      <c r="AH45" s="196"/>
    </row>
    <row r="46" spans="2:34" s="4" customFormat="1" ht="13.5" hidden="1" customHeight="1" x14ac:dyDescent="0.3">
      <c r="B46" s="1854"/>
      <c r="C46" s="1821"/>
      <c r="D46" s="594"/>
      <c r="E46" s="594"/>
      <c r="F46" s="1217"/>
      <c r="G46" s="1855"/>
      <c r="H46" s="1863"/>
      <c r="I46" s="1845"/>
      <c r="J46" s="1854"/>
      <c r="K46" s="1764"/>
      <c r="L46" s="1845"/>
      <c r="M46" s="1218" t="s">
        <v>121</v>
      </c>
      <c r="N46" s="1218" t="s">
        <v>122</v>
      </c>
      <c r="O46" s="1218" t="s">
        <v>123</v>
      </c>
      <c r="P46" s="1845"/>
      <c r="Q46" s="1845"/>
      <c r="R46" s="1218"/>
      <c r="S46" s="1845"/>
      <c r="T46" s="1864"/>
      <c r="U46" s="1865"/>
      <c r="V46" s="1219"/>
      <c r="W46" s="156"/>
      <c r="X46" s="154"/>
      <c r="Y46" s="156"/>
      <c r="Z46" s="156"/>
      <c r="AA46" s="158"/>
      <c r="AB46" s="159"/>
      <c r="AC46" s="156"/>
      <c r="AD46" s="154"/>
      <c r="AE46" s="160"/>
      <c r="AF46" s="161"/>
      <c r="AG46" s="162"/>
      <c r="AH46" s="196"/>
    </row>
    <row r="47" spans="2:34" s="4" customFormat="1" ht="13.5" hidden="1" customHeight="1" x14ac:dyDescent="0.3">
      <c r="B47" s="1220"/>
      <c r="C47" s="1221">
        <v>1</v>
      </c>
      <c r="D47" s="1222"/>
      <c r="E47" s="1222"/>
      <c r="F47" s="1223"/>
      <c r="G47" s="1224"/>
      <c r="H47" s="1225"/>
      <c r="I47" s="1226"/>
      <c r="J47" s="1227"/>
      <c r="K47" s="1228"/>
      <c r="L47" s="1229"/>
      <c r="M47" s="1229"/>
      <c r="N47" s="1229"/>
      <c r="O47" s="1226"/>
      <c r="P47" s="1226"/>
      <c r="Q47" s="1226"/>
      <c r="R47" s="1226"/>
      <c r="S47" s="1229"/>
      <c r="T47" s="1229"/>
      <c r="U47" s="1230"/>
      <c r="V47" s="1231"/>
      <c r="W47" s="164"/>
      <c r="X47" s="164"/>
      <c r="Y47" s="164"/>
      <c r="Z47" s="164"/>
      <c r="AA47" s="164"/>
      <c r="AB47" s="164"/>
      <c r="AC47" s="164"/>
      <c r="AD47" s="164"/>
      <c r="AE47" s="166"/>
      <c r="AF47" s="167"/>
      <c r="AG47" s="162"/>
      <c r="AH47" s="196"/>
    </row>
    <row r="48" spans="2:34" s="4" customFormat="1" ht="13.5" hidden="1" customHeight="1" x14ac:dyDescent="0.3">
      <c r="B48" s="1220"/>
      <c r="C48" s="1232">
        <v>2</v>
      </c>
      <c r="D48" s="1233"/>
      <c r="E48" s="1233"/>
      <c r="F48" s="1234"/>
      <c r="G48" s="1235"/>
      <c r="H48" s="1236"/>
      <c r="I48" s="1237"/>
      <c r="J48" s="1238"/>
      <c r="K48" s="28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8"/>
      <c r="V48" s="1231"/>
      <c r="W48" s="164"/>
      <c r="X48" s="164"/>
      <c r="Y48" s="164"/>
      <c r="Z48" s="164"/>
      <c r="AA48" s="164"/>
      <c r="AB48" s="164"/>
      <c r="AC48" s="164"/>
      <c r="AD48" s="164"/>
      <c r="AE48" s="166"/>
      <c r="AF48" s="167"/>
      <c r="AG48" s="162"/>
      <c r="AH48" s="196"/>
    </row>
    <row r="49" spans="2:34" s="4" customFormat="1" ht="13.5" hidden="1" customHeight="1" x14ac:dyDescent="0.3">
      <c r="B49" s="1220"/>
      <c r="C49" s="388" t="s">
        <v>95</v>
      </c>
      <c r="D49" s="270"/>
      <c r="E49" s="270"/>
      <c r="F49" s="714"/>
      <c r="G49" s="1239"/>
      <c r="H49" s="1236"/>
      <c r="I49" s="1237"/>
      <c r="J49" s="1238"/>
      <c r="K49" s="287"/>
      <c r="L49" s="1237"/>
      <c r="M49" s="1237"/>
      <c r="N49" s="1237"/>
      <c r="O49" s="1237"/>
      <c r="P49" s="1237"/>
      <c r="Q49" s="1237"/>
      <c r="R49" s="1237"/>
      <c r="S49" s="1237"/>
      <c r="T49" s="1237"/>
      <c r="U49" s="1238"/>
      <c r="V49" s="1231"/>
      <c r="W49" s="164"/>
      <c r="X49" s="164"/>
      <c r="Y49" s="164"/>
      <c r="Z49" s="164"/>
      <c r="AA49" s="164"/>
      <c r="AB49" s="164"/>
      <c r="AC49" s="164"/>
      <c r="AD49" s="164"/>
      <c r="AE49" s="166"/>
      <c r="AF49" s="167"/>
      <c r="AG49" s="169"/>
      <c r="AH49" s="196"/>
    </row>
    <row r="50" spans="2:34" s="4" customFormat="1" ht="13.5" hidden="1" customHeight="1" x14ac:dyDescent="0.3">
      <c r="B50" s="1220"/>
      <c r="C50" s="388" t="s">
        <v>96</v>
      </c>
      <c r="D50" s="270"/>
      <c r="E50" s="270"/>
      <c r="F50" s="714"/>
      <c r="G50" s="1239"/>
      <c r="H50" s="1236"/>
      <c r="I50" s="1237"/>
      <c r="J50" s="1238"/>
      <c r="K50" s="28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8"/>
      <c r="V50" s="1231"/>
      <c r="W50" s="164"/>
      <c r="X50" s="164"/>
      <c r="Y50" s="164"/>
      <c r="Z50" s="164"/>
      <c r="AA50" s="164"/>
      <c r="AB50" s="164"/>
      <c r="AC50" s="164"/>
      <c r="AD50" s="164"/>
      <c r="AE50" s="166"/>
      <c r="AF50" s="167"/>
      <c r="AG50" s="162"/>
      <c r="AH50" s="196"/>
    </row>
    <row r="51" spans="2:34" s="4" customFormat="1" ht="13.5" hidden="1" customHeight="1" x14ac:dyDescent="0.3">
      <c r="B51" s="1220"/>
      <c r="C51" s="388" t="s">
        <v>97</v>
      </c>
      <c r="D51" s="270"/>
      <c r="E51" s="270"/>
      <c r="F51" s="714"/>
      <c r="G51" s="1239"/>
      <c r="H51" s="1236"/>
      <c r="I51" s="1237"/>
      <c r="J51" s="1238"/>
      <c r="K51" s="28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8"/>
      <c r="V51" s="1231"/>
      <c r="W51" s="164"/>
      <c r="X51" s="164"/>
      <c r="Y51" s="164"/>
      <c r="Z51" s="164"/>
      <c r="AA51" s="164"/>
      <c r="AB51" s="164"/>
      <c r="AC51" s="164"/>
      <c r="AD51" s="164"/>
      <c r="AE51" s="166"/>
      <c r="AF51" s="167"/>
      <c r="AG51" s="162"/>
      <c r="AH51" s="196"/>
    </row>
    <row r="52" spans="2:34" s="4" customFormat="1" ht="13.5" hidden="1" customHeight="1" x14ac:dyDescent="0.3">
      <c r="B52" s="1220"/>
      <c r="C52" s="388" t="s">
        <v>99</v>
      </c>
      <c r="D52" s="270"/>
      <c r="E52" s="270"/>
      <c r="F52" s="714"/>
      <c r="G52" s="1239"/>
      <c r="H52" s="1236"/>
      <c r="I52" s="1237"/>
      <c r="J52" s="1238"/>
      <c r="K52" s="287"/>
      <c r="L52" s="1237"/>
      <c r="M52" s="1237"/>
      <c r="N52" s="1237"/>
      <c r="O52" s="1237"/>
      <c r="P52" s="1237"/>
      <c r="Q52" s="1237"/>
      <c r="R52" s="1237"/>
      <c r="S52" s="1237"/>
      <c r="T52" s="1237"/>
      <c r="U52" s="1238"/>
      <c r="V52" s="1231"/>
      <c r="W52" s="164"/>
      <c r="X52" s="164"/>
      <c r="Y52" s="164"/>
      <c r="Z52" s="164"/>
      <c r="AA52" s="164"/>
      <c r="AB52" s="164"/>
      <c r="AC52" s="164"/>
      <c r="AD52" s="164"/>
      <c r="AE52" s="166"/>
      <c r="AF52" s="167"/>
      <c r="AG52" s="162"/>
      <c r="AH52" s="196"/>
    </row>
    <row r="53" spans="2:34" s="4" customFormat="1" ht="13.5" hidden="1" customHeight="1" x14ac:dyDescent="0.3">
      <c r="B53" s="1220"/>
      <c r="C53" s="792" t="s">
        <v>102</v>
      </c>
      <c r="D53" s="282"/>
      <c r="E53" s="282"/>
      <c r="F53" s="1204"/>
      <c r="G53" s="1239"/>
      <c r="H53" s="1236"/>
      <c r="I53" s="1237"/>
      <c r="J53" s="1238"/>
      <c r="K53" s="287"/>
      <c r="L53" s="1237"/>
      <c r="M53" s="1237"/>
      <c r="N53" s="1237"/>
      <c r="O53" s="1237"/>
      <c r="P53" s="1237"/>
      <c r="Q53" s="1237"/>
      <c r="R53" s="1237"/>
      <c r="S53" s="1237"/>
      <c r="T53" s="1237"/>
      <c r="U53" s="1238"/>
      <c r="V53" s="1240"/>
      <c r="W53" s="172"/>
      <c r="X53" s="172"/>
      <c r="Y53" s="172"/>
      <c r="Z53" s="172"/>
      <c r="AA53" s="172"/>
      <c r="AB53" s="172"/>
      <c r="AC53" s="172"/>
      <c r="AD53" s="172"/>
      <c r="AE53" s="173"/>
      <c r="AF53" s="174"/>
      <c r="AG53" s="162"/>
      <c r="AH53" s="196"/>
    </row>
    <row r="54" spans="2:34" s="4" customFormat="1" ht="13.5" hidden="1" customHeight="1" x14ac:dyDescent="0.3">
      <c r="B54" s="1220"/>
      <c r="C54" s="794" t="s">
        <v>103</v>
      </c>
      <c r="D54" s="284"/>
      <c r="E54" s="284"/>
      <c r="F54" s="1207"/>
      <c r="G54" s="1245"/>
      <c r="H54" s="1236"/>
      <c r="I54" s="1237"/>
      <c r="J54" s="1238"/>
      <c r="K54" s="1241"/>
      <c r="L54" s="1242"/>
      <c r="M54" s="1242"/>
      <c r="N54" s="1242"/>
      <c r="O54" s="1242"/>
      <c r="P54" s="1242"/>
      <c r="Q54" s="1242"/>
      <c r="R54" s="1242"/>
      <c r="S54" s="1242"/>
      <c r="T54" s="1242"/>
      <c r="U54" s="1243"/>
      <c r="AH54" s="196"/>
    </row>
    <row r="55" spans="2:34" s="4" customFormat="1" ht="27.75" hidden="1" customHeight="1" x14ac:dyDescent="0.3">
      <c r="B55" s="1176"/>
      <c r="C55" s="97"/>
      <c r="D55" s="97"/>
      <c r="E55" s="97"/>
      <c r="F55" s="97"/>
      <c r="G55" s="1208"/>
      <c r="H55" s="1209"/>
      <c r="I55" s="97"/>
      <c r="J55" s="1210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1176"/>
      <c r="AH55" s="196"/>
    </row>
    <row r="56" spans="2:34" s="4" customFormat="1" ht="24.75" hidden="1" customHeight="1" x14ac:dyDescent="0.35">
      <c r="B56" s="1176"/>
      <c r="C56" s="97"/>
      <c r="D56" s="97"/>
      <c r="E56" s="97"/>
      <c r="F56" s="97"/>
      <c r="G56" s="1208"/>
      <c r="H56" s="1209"/>
      <c r="I56" s="97"/>
      <c r="J56" s="1210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1176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1211"/>
      <c r="AH56" s="196"/>
    </row>
    <row r="57" spans="2:34" s="4" customFormat="1" ht="13.5" hidden="1" customHeight="1" x14ac:dyDescent="0.35">
      <c r="B57" s="1212" t="s">
        <v>127</v>
      </c>
      <c r="C57" s="1213"/>
      <c r="D57" s="1213"/>
      <c r="E57" s="1213"/>
      <c r="F57" s="1213"/>
      <c r="G57" s="1214"/>
      <c r="H57" s="1215"/>
      <c r="I57" s="1213"/>
      <c r="J57" s="1216"/>
      <c r="K57" s="1213"/>
      <c r="L57" s="1213"/>
      <c r="M57" s="1213"/>
      <c r="N57" s="1213"/>
      <c r="O57" s="1213"/>
      <c r="P57" s="1213"/>
      <c r="Q57" s="1213"/>
      <c r="R57" s="1213"/>
      <c r="S57" s="1213"/>
      <c r="T57" s="1213"/>
      <c r="U57" s="1216"/>
      <c r="V57" s="1748" t="s">
        <v>129</v>
      </c>
      <c r="W57" s="1748"/>
      <c r="X57" s="1748"/>
      <c r="Y57" s="1748"/>
      <c r="Z57" s="1748"/>
      <c r="AA57" s="1748"/>
      <c r="AB57" s="1748"/>
      <c r="AC57" s="1748"/>
      <c r="AD57" s="1748"/>
      <c r="AE57" s="1762"/>
      <c r="AF57" s="147"/>
      <c r="AG57" s="1849" t="s">
        <v>109</v>
      </c>
      <c r="AH57" s="196"/>
    </row>
    <row r="58" spans="2:34" s="4" customFormat="1" ht="33" hidden="1" customHeight="1" x14ac:dyDescent="0.3">
      <c r="B58" s="1854" t="s">
        <v>2</v>
      </c>
      <c r="C58" s="1821" t="s">
        <v>3</v>
      </c>
      <c r="D58" s="594"/>
      <c r="E58" s="594"/>
      <c r="F58" s="1217"/>
      <c r="G58" s="1855" t="s">
        <v>105</v>
      </c>
      <c r="H58" s="1856" t="s">
        <v>106</v>
      </c>
      <c r="I58" s="1857"/>
      <c r="J58" s="1858"/>
      <c r="K58" s="1859" t="s">
        <v>128</v>
      </c>
      <c r="L58" s="1860"/>
      <c r="M58" s="1860"/>
      <c r="N58" s="1860"/>
      <c r="O58" s="1860"/>
      <c r="P58" s="1860"/>
      <c r="Q58" s="1860"/>
      <c r="R58" s="1860"/>
      <c r="S58" s="1860"/>
      <c r="T58" s="1860"/>
      <c r="U58" s="1861"/>
      <c r="V58" s="1756" t="s">
        <v>113</v>
      </c>
      <c r="W58" s="1728" t="s">
        <v>13</v>
      </c>
      <c r="X58" s="1729"/>
      <c r="Y58" s="1729"/>
      <c r="Z58" s="1722"/>
      <c r="AA58" s="1723" t="s">
        <v>114</v>
      </c>
      <c r="AB58" s="1723" t="s">
        <v>117</v>
      </c>
      <c r="AC58" s="1723" t="s">
        <v>116</v>
      </c>
      <c r="AD58" s="1726" t="s">
        <v>18</v>
      </c>
      <c r="AE58" s="1763"/>
      <c r="AF58" s="149"/>
      <c r="AG58" s="1850"/>
      <c r="AH58" s="196"/>
    </row>
    <row r="59" spans="2:34" s="4" customFormat="1" ht="13.5" hidden="1" customHeight="1" x14ac:dyDescent="0.3">
      <c r="B59" s="1854"/>
      <c r="C59" s="1821"/>
      <c r="D59" s="594"/>
      <c r="E59" s="594"/>
      <c r="F59" s="1217"/>
      <c r="G59" s="1855"/>
      <c r="H59" s="1863" t="s">
        <v>110</v>
      </c>
      <c r="I59" s="1845" t="s">
        <v>111</v>
      </c>
      <c r="J59" s="1854" t="s">
        <v>112</v>
      </c>
      <c r="K59" s="1764" t="s">
        <v>113</v>
      </c>
      <c r="L59" s="1857" t="s">
        <v>13</v>
      </c>
      <c r="M59" s="1857"/>
      <c r="N59" s="1857"/>
      <c r="O59" s="1857"/>
      <c r="P59" s="1845" t="s">
        <v>114</v>
      </c>
      <c r="Q59" s="1845" t="s">
        <v>115</v>
      </c>
      <c r="R59" s="1218"/>
      <c r="S59" s="1845" t="s">
        <v>116</v>
      </c>
      <c r="T59" s="1846" t="s">
        <v>18</v>
      </c>
      <c r="U59" s="1847"/>
      <c r="V59" s="1743"/>
      <c r="W59" s="1723" t="s">
        <v>113</v>
      </c>
      <c r="X59" s="1728" t="s">
        <v>120</v>
      </c>
      <c r="Y59" s="1729"/>
      <c r="Z59" s="1722"/>
      <c r="AA59" s="1724"/>
      <c r="AB59" s="1724"/>
      <c r="AC59" s="1724"/>
      <c r="AD59" s="1723" t="s">
        <v>118</v>
      </c>
      <c r="AE59" s="1852" t="s">
        <v>119</v>
      </c>
      <c r="AF59" s="150"/>
      <c r="AG59" s="1850"/>
      <c r="AH59" s="196"/>
    </row>
    <row r="60" spans="2:34" s="4" customFormat="1" ht="80.25" hidden="1" customHeight="1" x14ac:dyDescent="0.3">
      <c r="B60" s="1854"/>
      <c r="C60" s="1821"/>
      <c r="D60" s="594"/>
      <c r="E60" s="594"/>
      <c r="F60" s="1217"/>
      <c r="G60" s="1855"/>
      <c r="H60" s="1863"/>
      <c r="I60" s="1845"/>
      <c r="J60" s="1854"/>
      <c r="K60" s="1764"/>
      <c r="L60" s="1845" t="s">
        <v>113</v>
      </c>
      <c r="M60" s="1857" t="s">
        <v>19</v>
      </c>
      <c r="N60" s="1857"/>
      <c r="O60" s="1857"/>
      <c r="P60" s="1845"/>
      <c r="Q60" s="1845"/>
      <c r="R60" s="1218"/>
      <c r="S60" s="1845"/>
      <c r="T60" s="1864" t="s">
        <v>118</v>
      </c>
      <c r="U60" s="1865" t="s">
        <v>119</v>
      </c>
      <c r="V60" s="1862"/>
      <c r="W60" s="1848"/>
      <c r="X60" s="148" t="s">
        <v>121</v>
      </c>
      <c r="Y60" s="148" t="s">
        <v>122</v>
      </c>
      <c r="Z60" s="148" t="s">
        <v>123</v>
      </c>
      <c r="AA60" s="1848"/>
      <c r="AB60" s="1848"/>
      <c r="AC60" s="1848"/>
      <c r="AD60" s="1848"/>
      <c r="AE60" s="1853"/>
      <c r="AF60" s="150"/>
      <c r="AG60" s="1851"/>
      <c r="AH60" s="196"/>
    </row>
    <row r="61" spans="2:34" s="4" customFormat="1" ht="13.5" hidden="1" customHeight="1" x14ac:dyDescent="0.3">
      <c r="B61" s="1854"/>
      <c r="C61" s="1821"/>
      <c r="D61" s="594"/>
      <c r="E61" s="594"/>
      <c r="F61" s="1217"/>
      <c r="G61" s="1855"/>
      <c r="H61" s="1863"/>
      <c r="I61" s="1845"/>
      <c r="J61" s="1854"/>
      <c r="K61" s="1764"/>
      <c r="L61" s="1845"/>
      <c r="M61" s="1218" t="s">
        <v>121</v>
      </c>
      <c r="N61" s="1218" t="s">
        <v>122</v>
      </c>
      <c r="O61" s="1218" t="s">
        <v>123</v>
      </c>
      <c r="P61" s="1845"/>
      <c r="Q61" s="1845"/>
      <c r="R61" s="1218"/>
      <c r="S61" s="1845"/>
      <c r="T61" s="1864"/>
      <c r="U61" s="1865"/>
      <c r="V61" s="1219"/>
      <c r="W61" s="156"/>
      <c r="X61" s="154"/>
      <c r="Y61" s="156"/>
      <c r="Z61" s="156"/>
      <c r="AA61" s="158"/>
      <c r="AB61" s="159"/>
      <c r="AC61" s="156"/>
      <c r="AD61" s="154"/>
      <c r="AE61" s="160"/>
      <c r="AF61" s="161"/>
      <c r="AG61" s="162"/>
      <c r="AH61" s="196"/>
    </row>
    <row r="62" spans="2:34" s="4" customFormat="1" ht="13.5" hidden="1" customHeight="1" x14ac:dyDescent="0.3">
      <c r="B62" s="1220"/>
      <c r="C62" s="1249">
        <v>1</v>
      </c>
      <c r="D62" s="1250"/>
      <c r="E62" s="1250"/>
      <c r="F62" s="1251"/>
      <c r="G62" s="1224"/>
      <c r="H62" s="1225"/>
      <c r="I62" s="1226"/>
      <c r="J62" s="1227"/>
      <c r="K62" s="1228"/>
      <c r="L62" s="1229"/>
      <c r="M62" s="1229"/>
      <c r="N62" s="1229"/>
      <c r="O62" s="1226"/>
      <c r="P62" s="1226"/>
      <c r="Q62" s="1226"/>
      <c r="R62" s="1226"/>
      <c r="S62" s="1229"/>
      <c r="T62" s="1229"/>
      <c r="U62" s="1230"/>
      <c r="V62" s="1231"/>
      <c r="W62" s="164"/>
      <c r="X62" s="164"/>
      <c r="Y62" s="164"/>
      <c r="Z62" s="164"/>
      <c r="AA62" s="164"/>
      <c r="AB62" s="164"/>
      <c r="AC62" s="164"/>
      <c r="AD62" s="164"/>
      <c r="AE62" s="166"/>
      <c r="AF62" s="167"/>
      <c r="AG62" s="162"/>
      <c r="AH62" s="196"/>
    </row>
    <row r="63" spans="2:34" s="4" customFormat="1" ht="13.5" hidden="1" customHeight="1" x14ac:dyDescent="0.3">
      <c r="B63" s="1220"/>
      <c r="C63" s="1252">
        <v>2</v>
      </c>
      <c r="D63" s="1253"/>
      <c r="E63" s="1253"/>
      <c r="F63" s="1254"/>
      <c r="G63" s="1235"/>
      <c r="H63" s="1236"/>
      <c r="I63" s="1237"/>
      <c r="J63" s="1238"/>
      <c r="K63" s="287"/>
      <c r="L63" s="1237"/>
      <c r="M63" s="1237"/>
      <c r="N63" s="1237"/>
      <c r="O63" s="1237"/>
      <c r="P63" s="1237"/>
      <c r="Q63" s="1237"/>
      <c r="R63" s="1237"/>
      <c r="S63" s="1237"/>
      <c r="T63" s="1237"/>
      <c r="U63" s="1238"/>
      <c r="V63" s="1231"/>
      <c r="W63" s="164"/>
      <c r="X63" s="164"/>
      <c r="Y63" s="164"/>
      <c r="Z63" s="164"/>
      <c r="AA63" s="164"/>
      <c r="AB63" s="164"/>
      <c r="AC63" s="164"/>
      <c r="AD63" s="164"/>
      <c r="AE63" s="166"/>
      <c r="AF63" s="167"/>
      <c r="AG63" s="162"/>
      <c r="AH63" s="196"/>
    </row>
    <row r="64" spans="2:34" s="4" customFormat="1" ht="13.5" hidden="1" customHeight="1" x14ac:dyDescent="0.3">
      <c r="B64" s="1220"/>
      <c r="C64" s="388" t="s">
        <v>95</v>
      </c>
      <c r="D64" s="270"/>
      <c r="E64" s="270"/>
      <c r="F64" s="714"/>
      <c r="G64" s="1239"/>
      <c r="H64" s="1236"/>
      <c r="I64" s="1237"/>
      <c r="J64" s="1238"/>
      <c r="K64" s="287"/>
      <c r="L64" s="1237"/>
      <c r="M64" s="1237"/>
      <c r="N64" s="1237"/>
      <c r="O64" s="1237"/>
      <c r="P64" s="1237"/>
      <c r="Q64" s="1237"/>
      <c r="R64" s="1237"/>
      <c r="S64" s="1237"/>
      <c r="T64" s="1237"/>
      <c r="U64" s="1238"/>
      <c r="V64" s="1231"/>
      <c r="W64" s="164"/>
      <c r="X64" s="164"/>
      <c r="Y64" s="164"/>
      <c r="Z64" s="164"/>
      <c r="AA64" s="164"/>
      <c r="AB64" s="164"/>
      <c r="AC64" s="164"/>
      <c r="AD64" s="164"/>
      <c r="AE64" s="166"/>
      <c r="AF64" s="167"/>
      <c r="AG64" s="169"/>
      <c r="AH64" s="196"/>
    </row>
    <row r="65" spans="1:57" s="4" customFormat="1" ht="13.5" hidden="1" customHeight="1" x14ac:dyDescent="0.3">
      <c r="B65" s="1220"/>
      <c r="C65" s="388" t="s">
        <v>96</v>
      </c>
      <c r="D65" s="270"/>
      <c r="E65" s="270"/>
      <c r="F65" s="714"/>
      <c r="G65" s="1239"/>
      <c r="H65" s="1236"/>
      <c r="I65" s="1237"/>
      <c r="J65" s="1238"/>
      <c r="K65" s="287"/>
      <c r="L65" s="1237"/>
      <c r="M65" s="1237"/>
      <c r="N65" s="1237"/>
      <c r="O65" s="1237"/>
      <c r="P65" s="1237"/>
      <c r="Q65" s="1237"/>
      <c r="R65" s="1237"/>
      <c r="S65" s="1237"/>
      <c r="T65" s="1237"/>
      <c r="U65" s="1238"/>
      <c r="V65" s="1231"/>
      <c r="W65" s="164"/>
      <c r="X65" s="164"/>
      <c r="Y65" s="164"/>
      <c r="Z65" s="164"/>
      <c r="AA65" s="164"/>
      <c r="AB65" s="164"/>
      <c r="AC65" s="164"/>
      <c r="AD65" s="164"/>
      <c r="AE65" s="166"/>
      <c r="AF65" s="167"/>
      <c r="AG65" s="162"/>
      <c r="AH65" s="196"/>
    </row>
    <row r="66" spans="1:57" s="4" customFormat="1" ht="13.5" hidden="1" customHeight="1" x14ac:dyDescent="0.3">
      <c r="B66" s="1220"/>
      <c r="C66" s="388" t="s">
        <v>97</v>
      </c>
      <c r="D66" s="270"/>
      <c r="E66" s="270"/>
      <c r="F66" s="714"/>
      <c r="G66" s="1239"/>
      <c r="H66" s="1236"/>
      <c r="I66" s="1237"/>
      <c r="J66" s="1238"/>
      <c r="K66" s="287"/>
      <c r="L66" s="1237"/>
      <c r="M66" s="1237"/>
      <c r="N66" s="1237"/>
      <c r="O66" s="1237"/>
      <c r="P66" s="1237"/>
      <c r="Q66" s="1237"/>
      <c r="R66" s="1237"/>
      <c r="S66" s="1237"/>
      <c r="T66" s="1237"/>
      <c r="U66" s="1238"/>
      <c r="V66" s="1231"/>
      <c r="W66" s="164"/>
      <c r="X66" s="164"/>
      <c r="Y66" s="164"/>
      <c r="Z66" s="164"/>
      <c r="AA66" s="164"/>
      <c r="AB66" s="164"/>
      <c r="AC66" s="164"/>
      <c r="AD66" s="164"/>
      <c r="AE66" s="166"/>
      <c r="AF66" s="167"/>
      <c r="AG66" s="162"/>
      <c r="AH66" s="196"/>
    </row>
    <row r="67" spans="1:57" s="4" customFormat="1" ht="13.5" hidden="1" customHeight="1" x14ac:dyDescent="0.3">
      <c r="B67" s="1220"/>
      <c r="C67" s="388" t="s">
        <v>99</v>
      </c>
      <c r="D67" s="270"/>
      <c r="E67" s="270"/>
      <c r="F67" s="714"/>
      <c r="G67" s="1239"/>
      <c r="H67" s="1236"/>
      <c r="I67" s="1237"/>
      <c r="J67" s="1238"/>
      <c r="K67" s="287"/>
      <c r="L67" s="1237"/>
      <c r="M67" s="1237"/>
      <c r="N67" s="1237"/>
      <c r="O67" s="1237"/>
      <c r="P67" s="1237"/>
      <c r="Q67" s="1237"/>
      <c r="R67" s="1237"/>
      <c r="S67" s="1237"/>
      <c r="T67" s="1237"/>
      <c r="U67" s="1238"/>
      <c r="V67" s="1231"/>
      <c r="W67" s="164"/>
      <c r="X67" s="164"/>
      <c r="Y67" s="164"/>
      <c r="Z67" s="164"/>
      <c r="AA67" s="164"/>
      <c r="AB67" s="164"/>
      <c r="AC67" s="164"/>
      <c r="AD67" s="164"/>
      <c r="AE67" s="166"/>
      <c r="AF67" s="167"/>
      <c r="AG67" s="162"/>
      <c r="AH67" s="196"/>
    </row>
    <row r="68" spans="1:57" s="4" customFormat="1" ht="13.5" hidden="1" customHeight="1" x14ac:dyDescent="0.3">
      <c r="B68" s="1255"/>
      <c r="C68" s="1256" t="s">
        <v>102</v>
      </c>
      <c r="D68" s="1257"/>
      <c r="E68" s="1257"/>
      <c r="F68" s="1258"/>
      <c r="G68" s="1259"/>
      <c r="H68" s="1260"/>
      <c r="I68" s="1261"/>
      <c r="J68" s="1262"/>
      <c r="K68" s="1263"/>
      <c r="L68" s="1261"/>
      <c r="M68" s="1261"/>
      <c r="N68" s="1261"/>
      <c r="O68" s="1261"/>
      <c r="P68" s="1261"/>
      <c r="Q68" s="1261"/>
      <c r="R68" s="1261"/>
      <c r="S68" s="1261"/>
      <c r="T68" s="1261"/>
      <c r="U68" s="1262"/>
      <c r="V68" s="1240"/>
      <c r="W68" s="172"/>
      <c r="X68" s="172"/>
      <c r="Y68" s="172"/>
      <c r="Z68" s="172"/>
      <c r="AA68" s="172"/>
      <c r="AB68" s="172"/>
      <c r="AC68" s="172"/>
      <c r="AD68" s="172"/>
      <c r="AE68" s="173"/>
      <c r="AF68" s="174"/>
      <c r="AG68" s="162"/>
      <c r="AH68" s="196"/>
    </row>
    <row r="69" spans="1:57" s="4" customFormat="1" ht="13.5" customHeight="1" thickBot="1" x14ac:dyDescent="0.3">
      <c r="A69" s="288"/>
      <c r="B69" s="703"/>
      <c r="C69" s="1264" t="s">
        <v>103</v>
      </c>
      <c r="D69" s="1265"/>
      <c r="E69" s="1265"/>
      <c r="F69" s="1266"/>
      <c r="G69" s="1267"/>
      <c r="H69" s="1268"/>
      <c r="I69" s="1269"/>
      <c r="J69" s="1270"/>
      <c r="K69" s="1271"/>
      <c r="L69" s="1272"/>
      <c r="M69" s="1272"/>
      <c r="N69" s="1272"/>
      <c r="O69" s="1272"/>
      <c r="P69" s="1272"/>
      <c r="Q69" s="1272">
        <v>1</v>
      </c>
      <c r="R69" s="1272"/>
      <c r="S69" s="1272"/>
      <c r="T69" s="1272">
        <v>5</v>
      </c>
      <c r="U69" s="1270">
        <v>4</v>
      </c>
      <c r="AH69" s="196"/>
    </row>
    <row r="70" spans="1:57" s="4" customFormat="1" ht="11.25" customHeight="1" x14ac:dyDescent="0.25">
      <c r="B70" s="97"/>
      <c r="C70" s="97"/>
      <c r="D70" s="97"/>
      <c r="E70" s="97"/>
      <c r="F70" s="97"/>
      <c r="G70" s="97"/>
      <c r="H70" s="533"/>
      <c r="I70" s="97"/>
      <c r="J70" s="533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AH70" s="196"/>
    </row>
    <row r="71" spans="1:57" s="4" customFormat="1" ht="11.25" customHeight="1" thickBot="1" x14ac:dyDescent="0.3">
      <c r="H71" s="145"/>
      <c r="J71" s="145"/>
      <c r="AH71" s="196"/>
    </row>
    <row r="72" spans="1:57" s="4" customFormat="1" ht="21.75" customHeight="1" x14ac:dyDescent="0.3">
      <c r="B72"/>
      <c r="C72" s="180" t="s">
        <v>130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273"/>
      <c r="N72" s="180"/>
      <c r="O72" s="180"/>
      <c r="P72" s="180" t="s">
        <v>131</v>
      </c>
      <c r="Q72" s="180"/>
      <c r="R72" s="180"/>
      <c r="S72" s="180"/>
      <c r="T72" s="180"/>
      <c r="U72" s="180"/>
      <c r="V72" s="180"/>
      <c r="W72" s="181"/>
      <c r="X72" s="181"/>
      <c r="Y72" s="182"/>
      <c r="Z72" s="183"/>
      <c r="AA72" s="183"/>
      <c r="AB72" s="183"/>
      <c r="AC72" s="183"/>
      <c r="AD72" s="184"/>
      <c r="AE72" s="184"/>
      <c r="AF72" s="182"/>
      <c r="AG72" s="185"/>
      <c r="AH72" s="201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</row>
    <row r="73" spans="1:57" s="4" customFormat="1" ht="15.75" customHeight="1" x14ac:dyDescent="0.25">
      <c r="C73" s="1706"/>
      <c r="D73" s="1706"/>
      <c r="E73" s="1706"/>
      <c r="F73" s="1706"/>
      <c r="G73" s="1706"/>
      <c r="H73" s="1706"/>
      <c r="I73" s="1706"/>
      <c r="J73" s="1706"/>
      <c r="K73" s="1706"/>
      <c r="L73" s="1706"/>
      <c r="M73" s="1706"/>
      <c r="N73" s="1706"/>
      <c r="O73" s="1706"/>
      <c r="W73" s="4" t="s">
        <v>132</v>
      </c>
      <c r="X73" s="187"/>
      <c r="Y73" s="188" t="s">
        <v>133</v>
      </c>
      <c r="Z73" s="186"/>
      <c r="AA73" s="186"/>
      <c r="AB73" s="186"/>
      <c r="AC73" s="189"/>
      <c r="AD73" s="190"/>
      <c r="AE73" s="190"/>
      <c r="AF73" s="190"/>
      <c r="AG73" s="190"/>
      <c r="AH73" s="796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</row>
    <row r="74" spans="1:57" s="4" customFormat="1" ht="21.75" customHeight="1" x14ac:dyDescent="0.3"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80"/>
      <c r="Q74" s="180"/>
      <c r="R74" s="180"/>
      <c r="S74" s="180"/>
      <c r="T74" s="180"/>
      <c r="U74" s="180"/>
      <c r="V74" s="180"/>
      <c r="W74" s="180"/>
      <c r="X74" s="180"/>
      <c r="Y74" s="182"/>
      <c r="Z74" s="182"/>
      <c r="AA74" s="182"/>
      <c r="AB74" s="182"/>
      <c r="AC74" s="192"/>
      <c r="AD74" s="193"/>
      <c r="AE74" s="193"/>
      <c r="AF74" s="193"/>
      <c r="AG74" s="193"/>
      <c r="AH74" s="796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</row>
    <row r="75" spans="1:57" s="4" customFormat="1" ht="23.25" customHeight="1" thickBot="1" x14ac:dyDescent="0.3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80" t="s">
        <v>134</v>
      </c>
      <c r="Q75" s="180"/>
      <c r="R75" s="180"/>
      <c r="S75" s="180"/>
      <c r="T75" s="180"/>
      <c r="U75" s="180"/>
      <c r="V75" s="180"/>
      <c r="W75" s="181"/>
      <c r="X75" s="181"/>
      <c r="Y75" s="182"/>
      <c r="Z75" s="183"/>
      <c r="AA75" s="183"/>
      <c r="AB75" s="183"/>
      <c r="AC75" s="183"/>
      <c r="AD75" s="193"/>
      <c r="AE75" s="193"/>
      <c r="AF75" s="193"/>
      <c r="AG75" s="193"/>
      <c r="AH75" s="796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</row>
    <row r="76" spans="1:57" s="4" customFormat="1" ht="18.75" customHeight="1" x14ac:dyDescent="0.25">
      <c r="C76" s="191"/>
      <c r="D76" s="191"/>
      <c r="E76" s="191"/>
      <c r="F76" s="191"/>
      <c r="G76" s="191"/>
      <c r="H76" s="191"/>
      <c r="I76" s="191"/>
      <c r="J76" s="1274"/>
      <c r="K76" s="191"/>
      <c r="L76" s="191"/>
      <c r="M76" s="191"/>
      <c r="N76" s="191"/>
      <c r="O76" s="191"/>
      <c r="W76" s="4" t="s">
        <v>132</v>
      </c>
      <c r="X76" s="187"/>
      <c r="Y76" s="188" t="s">
        <v>133</v>
      </c>
      <c r="Z76" s="186"/>
      <c r="AA76" s="186"/>
      <c r="AB76" s="186"/>
      <c r="AC76" s="189"/>
      <c r="AD76" s="193"/>
      <c r="AE76" s="193"/>
      <c r="AF76" s="193"/>
      <c r="AG76" s="193"/>
      <c r="AH76" s="796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</row>
    <row r="77" spans="1:57" s="4" customFormat="1" ht="16.5" customHeight="1" x14ac:dyDescent="0.3">
      <c r="H77" s="145"/>
      <c r="J77" s="145"/>
      <c r="AH77" s="918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</row>
    <row r="78" spans="1:57" s="4" customFormat="1" ht="27" customHeight="1" x14ac:dyDescent="0.25">
      <c r="H78" s="145"/>
      <c r="J78" s="145"/>
      <c r="AH78" s="798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</row>
    <row r="79" spans="1:57" s="4" customFormat="1" ht="25.5" customHeight="1" x14ac:dyDescent="0.25">
      <c r="H79" s="145"/>
      <c r="J79" s="145"/>
      <c r="AH79" s="196"/>
    </row>
    <row r="80" spans="1:57" s="4" customFormat="1" ht="13.5" customHeight="1" x14ac:dyDescent="0.25">
      <c r="H80" s="145"/>
      <c r="J80" s="145"/>
      <c r="AH80" s="196"/>
    </row>
    <row r="81" spans="8:34" s="4" customFormat="1" ht="28.5" customHeight="1" x14ac:dyDescent="0.25">
      <c r="H81" s="145"/>
      <c r="J81" s="145"/>
      <c r="AH81" s="196"/>
    </row>
    <row r="82" spans="8:34" s="4" customFormat="1" ht="13.5" customHeight="1" x14ac:dyDescent="0.25">
      <c r="H82" s="145"/>
      <c r="J82" s="145"/>
      <c r="AH82" s="196"/>
    </row>
    <row r="83" spans="8:34" s="4" customFormat="1" ht="13.5" customHeight="1" x14ac:dyDescent="0.25">
      <c r="H83" s="145"/>
      <c r="J83" s="145"/>
      <c r="AH83" s="196"/>
    </row>
    <row r="84" spans="8:34" s="4" customFormat="1" ht="13.5" customHeight="1" x14ac:dyDescent="0.25">
      <c r="H84" s="145"/>
      <c r="J84" s="145"/>
      <c r="AH84" s="196"/>
    </row>
    <row r="85" spans="8:34" s="4" customFormat="1" ht="13.5" customHeight="1" x14ac:dyDescent="0.25">
      <c r="H85" s="145"/>
      <c r="J85" s="145"/>
      <c r="AH85" s="196"/>
    </row>
    <row r="86" spans="8:34" s="4" customFormat="1" ht="13.5" customHeight="1" x14ac:dyDescent="0.25">
      <c r="H86" s="145"/>
      <c r="J86" s="145"/>
      <c r="AH86" s="196"/>
    </row>
    <row r="87" spans="8:34" s="4" customFormat="1" ht="13.5" customHeight="1" x14ac:dyDescent="0.25">
      <c r="H87" s="145"/>
      <c r="J87" s="145"/>
      <c r="AH87" s="196"/>
    </row>
    <row r="88" spans="8:34" s="4" customFormat="1" ht="13.5" customHeight="1" x14ac:dyDescent="0.25">
      <c r="H88" s="145"/>
      <c r="J88" s="145"/>
      <c r="AH88" s="196"/>
    </row>
    <row r="89" spans="8:34" s="4" customFormat="1" ht="13.5" customHeight="1" x14ac:dyDescent="0.25">
      <c r="H89" s="145"/>
      <c r="J89" s="145"/>
      <c r="AH89" s="196"/>
    </row>
    <row r="90" spans="8:34" s="4" customFormat="1" ht="13.5" customHeight="1" x14ac:dyDescent="0.25">
      <c r="H90" s="145"/>
      <c r="J90" s="145"/>
      <c r="AH90" s="196"/>
    </row>
    <row r="91" spans="8:34" s="4" customFormat="1" ht="13.5" customHeight="1" x14ac:dyDescent="0.25">
      <c r="H91" s="145"/>
      <c r="J91" s="145"/>
      <c r="AH91" s="196"/>
    </row>
    <row r="92" spans="8:34" s="4" customFormat="1" ht="13.5" customHeight="1" x14ac:dyDescent="0.25">
      <c r="H92" s="145"/>
      <c r="J92" s="145"/>
      <c r="AH92" s="196"/>
    </row>
    <row r="93" spans="8:34" s="4" customFormat="1" ht="13.5" customHeight="1" x14ac:dyDescent="0.25">
      <c r="H93" s="145"/>
      <c r="J93" s="145"/>
      <c r="AH93" s="196"/>
    </row>
    <row r="94" spans="8:34" s="4" customFormat="1" x14ac:dyDescent="0.25">
      <c r="H94" s="145"/>
      <c r="J94" s="145"/>
      <c r="AH94" s="196"/>
    </row>
    <row r="95" spans="8:34" s="4" customFormat="1" x14ac:dyDescent="0.25">
      <c r="H95" s="145"/>
      <c r="J95" s="145"/>
      <c r="AH95" s="196"/>
    </row>
    <row r="96" spans="8:34" s="4" customFormat="1" x14ac:dyDescent="0.25">
      <c r="H96" s="145"/>
      <c r="J96" s="145"/>
      <c r="AH96" s="196"/>
    </row>
    <row r="97" spans="8:34" s="4" customFormat="1" x14ac:dyDescent="0.25">
      <c r="H97" s="145"/>
      <c r="J97" s="145"/>
      <c r="AH97" s="196"/>
    </row>
    <row r="98" spans="8:34" s="4" customFormat="1" x14ac:dyDescent="0.25">
      <c r="H98" s="145"/>
      <c r="J98" s="145"/>
      <c r="AH98" s="196"/>
    </row>
    <row r="99" spans="8:34" s="4" customFormat="1" x14ac:dyDescent="0.25">
      <c r="H99" s="145"/>
      <c r="J99" s="145"/>
      <c r="AH99" s="196"/>
    </row>
    <row r="100" spans="8:34" s="4" customFormat="1" x14ac:dyDescent="0.25">
      <c r="H100" s="145"/>
      <c r="J100" s="145"/>
      <c r="AH100" s="196"/>
    </row>
    <row r="101" spans="8:34" s="4" customFormat="1" x14ac:dyDescent="0.25">
      <c r="H101" s="145"/>
      <c r="J101" s="145"/>
      <c r="AH101" s="196"/>
    </row>
    <row r="102" spans="8:34" s="4" customFormat="1" x14ac:dyDescent="0.25">
      <c r="H102" s="145"/>
      <c r="J102" s="145"/>
      <c r="AH102" s="196"/>
    </row>
    <row r="103" spans="8:34" s="4" customFormat="1" ht="81" customHeight="1" x14ac:dyDescent="0.25">
      <c r="H103" s="145"/>
      <c r="J103" s="145"/>
      <c r="AH103" s="196"/>
    </row>
    <row r="104" spans="8:34" s="4" customFormat="1" x14ac:dyDescent="0.25">
      <c r="H104" s="145"/>
      <c r="J104" s="145"/>
      <c r="AH104" s="196"/>
    </row>
    <row r="105" spans="8:34" s="4" customFormat="1" x14ac:dyDescent="0.25">
      <c r="H105" s="145"/>
      <c r="J105" s="145"/>
      <c r="AH105" s="196"/>
    </row>
    <row r="106" spans="8:34" s="4" customFormat="1" x14ac:dyDescent="0.25">
      <c r="H106" s="145"/>
      <c r="J106" s="145"/>
      <c r="AH106" s="196"/>
    </row>
    <row r="107" spans="8:34" s="4" customFormat="1" x14ac:dyDescent="0.25">
      <c r="H107" s="145"/>
      <c r="J107" s="145"/>
      <c r="AH107" s="196"/>
    </row>
    <row r="108" spans="8:34" s="4" customFormat="1" x14ac:dyDescent="0.25">
      <c r="H108" s="145"/>
      <c r="J108" s="145"/>
      <c r="AH108" s="196"/>
    </row>
    <row r="109" spans="8:34" s="4" customFormat="1" ht="36.75" customHeight="1" x14ac:dyDescent="0.25">
      <c r="H109" s="145"/>
      <c r="J109" s="145"/>
      <c r="AH109" s="196"/>
    </row>
    <row r="110" spans="8:34" s="4" customFormat="1" x14ac:dyDescent="0.25">
      <c r="H110" s="145"/>
      <c r="J110" s="145"/>
      <c r="AH110" s="196"/>
    </row>
    <row r="111" spans="8:34" s="4" customFormat="1" ht="14.25" customHeight="1" x14ac:dyDescent="0.25">
      <c r="H111" s="145"/>
      <c r="J111" s="145"/>
      <c r="AH111" s="196"/>
    </row>
    <row r="112" spans="8:34" s="4" customFormat="1" x14ac:dyDescent="0.25">
      <c r="H112" s="145"/>
      <c r="J112" s="145"/>
      <c r="AH112" s="196"/>
    </row>
    <row r="113" spans="8:34" s="4" customFormat="1" x14ac:dyDescent="0.25">
      <c r="H113" s="145"/>
      <c r="J113" s="145"/>
      <c r="AH113" s="196"/>
    </row>
    <row r="114" spans="8:34" s="4" customFormat="1" x14ac:dyDescent="0.25">
      <c r="H114" s="145"/>
      <c r="J114" s="145"/>
      <c r="AH114" s="196"/>
    </row>
    <row r="115" spans="8:34" s="4" customFormat="1" x14ac:dyDescent="0.25">
      <c r="H115" s="145"/>
      <c r="J115" s="145"/>
      <c r="AH115" s="196"/>
    </row>
    <row r="116" spans="8:34" s="4" customFormat="1" x14ac:dyDescent="0.25">
      <c r="H116" s="145"/>
      <c r="J116" s="145"/>
      <c r="AH116" s="196"/>
    </row>
    <row r="117" spans="8:34" s="4" customFormat="1" x14ac:dyDescent="0.25">
      <c r="H117" s="145"/>
      <c r="J117" s="145"/>
      <c r="AH117" s="196"/>
    </row>
    <row r="118" spans="8:34" s="4" customFormat="1" x14ac:dyDescent="0.25">
      <c r="H118" s="145"/>
      <c r="J118" s="145"/>
      <c r="AH118" s="196"/>
    </row>
    <row r="119" spans="8:34" s="4" customFormat="1" x14ac:dyDescent="0.25">
      <c r="H119" s="145"/>
      <c r="J119" s="145"/>
      <c r="AH119" s="196"/>
    </row>
    <row r="120" spans="8:34" s="4" customFormat="1" x14ac:dyDescent="0.25">
      <c r="H120" s="145"/>
      <c r="J120" s="145"/>
      <c r="AH120" s="196"/>
    </row>
    <row r="121" spans="8:34" s="4" customFormat="1" x14ac:dyDescent="0.25">
      <c r="H121" s="145"/>
      <c r="J121" s="145"/>
      <c r="AH121" s="196"/>
    </row>
    <row r="122" spans="8:34" s="4" customFormat="1" x14ac:dyDescent="0.25">
      <c r="H122" s="145"/>
      <c r="J122" s="145"/>
      <c r="AH122" s="196"/>
    </row>
    <row r="123" spans="8:34" s="4" customFormat="1" x14ac:dyDescent="0.25">
      <c r="H123" s="145"/>
      <c r="J123" s="145"/>
      <c r="AH123" s="196"/>
    </row>
    <row r="124" spans="8:34" s="4" customFormat="1" x14ac:dyDescent="0.25">
      <c r="H124" s="145"/>
      <c r="J124" s="145"/>
      <c r="AH124" s="196"/>
    </row>
    <row r="125" spans="8:34" s="4" customFormat="1" x14ac:dyDescent="0.25">
      <c r="H125" s="145"/>
      <c r="J125" s="145"/>
      <c r="AH125" s="196"/>
    </row>
    <row r="126" spans="8:34" s="4" customFormat="1" x14ac:dyDescent="0.25">
      <c r="H126" s="145"/>
      <c r="J126" s="145"/>
      <c r="AH126" s="196"/>
    </row>
    <row r="127" spans="8:34" s="4" customFormat="1" x14ac:dyDescent="0.25">
      <c r="H127" s="145"/>
      <c r="J127" s="145"/>
      <c r="AH127" s="196"/>
    </row>
    <row r="128" spans="8:34" s="4" customFormat="1" x14ac:dyDescent="0.25">
      <c r="H128" s="145"/>
      <c r="J128" s="145"/>
      <c r="AH128" s="196"/>
    </row>
    <row r="129" spans="8:34" s="4" customFormat="1" x14ac:dyDescent="0.25">
      <c r="H129" s="145"/>
      <c r="J129" s="145"/>
      <c r="AH129" s="196"/>
    </row>
    <row r="130" spans="8:34" s="4" customFormat="1" x14ac:dyDescent="0.25">
      <c r="H130" s="145"/>
      <c r="J130" s="145"/>
      <c r="AH130" s="196"/>
    </row>
    <row r="131" spans="8:34" s="4" customFormat="1" x14ac:dyDescent="0.25">
      <c r="H131" s="145"/>
      <c r="J131" s="145"/>
      <c r="AH131" s="196"/>
    </row>
    <row r="132" spans="8:34" s="4" customFormat="1" x14ac:dyDescent="0.25">
      <c r="H132" s="145"/>
      <c r="J132" s="145"/>
      <c r="AH132" s="196"/>
    </row>
    <row r="133" spans="8:34" s="4" customFormat="1" x14ac:dyDescent="0.25">
      <c r="H133" s="145"/>
      <c r="J133" s="145"/>
      <c r="AH133" s="196"/>
    </row>
    <row r="134" spans="8:34" s="4" customFormat="1" x14ac:dyDescent="0.25">
      <c r="H134" s="145"/>
      <c r="J134" s="145"/>
      <c r="AH134" s="196"/>
    </row>
    <row r="135" spans="8:34" s="4" customFormat="1" x14ac:dyDescent="0.25">
      <c r="H135" s="145"/>
      <c r="J135" s="145"/>
      <c r="AH135" s="196"/>
    </row>
    <row r="136" spans="8:34" s="4" customFormat="1" x14ac:dyDescent="0.25">
      <c r="H136" s="145"/>
      <c r="J136" s="145"/>
      <c r="AH136" s="196"/>
    </row>
    <row r="137" spans="8:34" s="4" customFormat="1" x14ac:dyDescent="0.25">
      <c r="H137" s="145"/>
      <c r="J137" s="145"/>
      <c r="AH137" s="196"/>
    </row>
    <row r="138" spans="8:34" s="4" customFormat="1" x14ac:dyDescent="0.25">
      <c r="H138" s="145"/>
      <c r="J138" s="145"/>
      <c r="AH138" s="196"/>
    </row>
    <row r="139" spans="8:34" s="4" customFormat="1" x14ac:dyDescent="0.25">
      <c r="H139" s="145"/>
      <c r="J139" s="145"/>
      <c r="AH139" s="196"/>
    </row>
    <row r="140" spans="8:34" s="4" customFormat="1" x14ac:dyDescent="0.25">
      <c r="H140" s="145"/>
      <c r="J140" s="145"/>
      <c r="AH140" s="196"/>
    </row>
    <row r="141" spans="8:34" s="4" customFormat="1" x14ac:dyDescent="0.25">
      <c r="H141" s="145"/>
      <c r="J141" s="145"/>
      <c r="AH141" s="196"/>
    </row>
    <row r="142" spans="8:34" s="4" customFormat="1" x14ac:dyDescent="0.25">
      <c r="H142" s="145"/>
      <c r="J142" s="145"/>
      <c r="AH142" s="196"/>
    </row>
    <row r="143" spans="8:34" s="4" customFormat="1" x14ac:dyDescent="0.25">
      <c r="H143" s="145"/>
      <c r="J143" s="145"/>
      <c r="AH143" s="196"/>
    </row>
    <row r="144" spans="8:34" s="4" customFormat="1" x14ac:dyDescent="0.25">
      <c r="H144" s="145"/>
      <c r="J144" s="145"/>
      <c r="AH144" s="196"/>
    </row>
    <row r="145" spans="2:34" s="4" customFormat="1" x14ac:dyDescent="0.25">
      <c r="H145" s="145"/>
      <c r="J145" s="145"/>
      <c r="AH145" s="196"/>
    </row>
    <row r="146" spans="2:34" s="145" customFormat="1" x14ac:dyDescent="0.25">
      <c r="B146" s="4"/>
      <c r="C146" s="4"/>
      <c r="D146" s="4"/>
      <c r="E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AH146" s="200"/>
    </row>
    <row r="147" spans="2:34" s="145" customFormat="1" ht="12.75" x14ac:dyDescent="0.2">
      <c r="AH147" s="200"/>
    </row>
    <row r="148" spans="2:34" s="145" customFormat="1" ht="12.75" x14ac:dyDescent="0.2">
      <c r="AH148" s="200"/>
    </row>
    <row r="149" spans="2:34" s="4" customFormat="1" x14ac:dyDescent="0.25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AH149" s="196"/>
    </row>
    <row r="150" spans="2:34" s="4" customFormat="1" x14ac:dyDescent="0.25">
      <c r="H150" s="145"/>
      <c r="J150" s="145"/>
      <c r="AH150" s="196"/>
    </row>
    <row r="151" spans="2:34" s="4" customFormat="1" x14ac:dyDescent="0.25">
      <c r="H151" s="145"/>
      <c r="J151" s="145"/>
      <c r="AH151" s="196"/>
    </row>
    <row r="152" spans="2:34" s="4" customFormat="1" x14ac:dyDescent="0.25">
      <c r="H152" s="145"/>
      <c r="J152" s="145"/>
      <c r="AH152" s="196"/>
    </row>
    <row r="153" spans="2:34" s="4" customFormat="1" x14ac:dyDescent="0.25">
      <c r="H153" s="145"/>
      <c r="J153" s="145"/>
      <c r="AH153" s="196"/>
    </row>
    <row r="154" spans="2:34" s="4" customFormat="1" x14ac:dyDescent="0.25">
      <c r="H154" s="145"/>
      <c r="J154" s="145"/>
      <c r="AH154" s="196"/>
    </row>
    <row r="155" spans="2:34" s="4" customFormat="1" x14ac:dyDescent="0.25">
      <c r="H155" s="145"/>
      <c r="J155" s="145"/>
      <c r="AH155" s="196"/>
    </row>
    <row r="156" spans="2:34" s="4" customFormat="1" x14ac:dyDescent="0.25">
      <c r="H156" s="145"/>
      <c r="J156" s="145"/>
      <c r="AH156" s="196"/>
    </row>
    <row r="157" spans="2:34" s="4" customFormat="1" x14ac:dyDescent="0.25">
      <c r="H157" s="145"/>
      <c r="J157" s="145"/>
      <c r="AH157" s="196"/>
    </row>
    <row r="158" spans="2:34" s="4" customFormat="1" ht="36.75" customHeight="1" x14ac:dyDescent="0.25">
      <c r="H158" s="145"/>
      <c r="J158" s="145"/>
      <c r="AH158" s="196"/>
    </row>
    <row r="159" spans="2:34" s="4" customFormat="1" x14ac:dyDescent="0.25">
      <c r="H159" s="145"/>
      <c r="J159" s="145"/>
      <c r="AH159" s="196"/>
    </row>
    <row r="160" spans="2:34" s="4" customFormat="1" x14ac:dyDescent="0.25">
      <c r="H160" s="145"/>
      <c r="J160" s="145"/>
      <c r="AH160" s="196"/>
    </row>
    <row r="161" spans="8:34" s="4" customFormat="1" x14ac:dyDescent="0.25">
      <c r="H161" s="145"/>
      <c r="J161" s="145"/>
      <c r="AH161" s="196"/>
    </row>
    <row r="162" spans="8:34" s="4" customFormat="1" x14ac:dyDescent="0.25">
      <c r="H162" s="145"/>
      <c r="J162" s="145"/>
      <c r="AH162" s="196"/>
    </row>
    <row r="163" spans="8:34" s="4" customFormat="1" x14ac:dyDescent="0.25">
      <c r="H163" s="145"/>
      <c r="J163" s="145"/>
      <c r="AH163" s="196"/>
    </row>
    <row r="164" spans="8:34" s="4" customFormat="1" x14ac:dyDescent="0.25">
      <c r="H164" s="145"/>
      <c r="J164" s="145"/>
      <c r="AH164" s="196"/>
    </row>
    <row r="165" spans="8:34" s="4" customFormat="1" x14ac:dyDescent="0.25">
      <c r="H165" s="145"/>
      <c r="J165" s="145"/>
      <c r="AH165" s="196"/>
    </row>
    <row r="166" spans="8:34" s="4" customFormat="1" x14ac:dyDescent="0.25">
      <c r="H166" s="145"/>
      <c r="J166" s="145"/>
      <c r="AH166" s="196"/>
    </row>
    <row r="167" spans="8:34" s="4" customFormat="1" x14ac:dyDescent="0.25">
      <c r="H167" s="145"/>
      <c r="J167" s="145"/>
      <c r="AH167" s="196"/>
    </row>
    <row r="168" spans="8:34" s="4" customFormat="1" x14ac:dyDescent="0.25">
      <c r="H168" s="145"/>
      <c r="J168" s="145"/>
      <c r="AH168" s="196"/>
    </row>
    <row r="169" spans="8:34" s="4" customFormat="1" x14ac:dyDescent="0.25">
      <c r="H169" s="145"/>
      <c r="J169" s="145"/>
      <c r="AH169" s="196"/>
    </row>
    <row r="170" spans="8:34" s="4" customFormat="1" x14ac:dyDescent="0.25">
      <c r="H170" s="145"/>
      <c r="J170" s="145"/>
      <c r="AH170" s="196"/>
    </row>
    <row r="171" spans="8:34" s="4" customFormat="1" x14ac:dyDescent="0.25">
      <c r="H171" s="145"/>
      <c r="J171" s="145"/>
      <c r="AH171" s="196"/>
    </row>
    <row r="172" spans="8:34" s="4" customFormat="1" x14ac:dyDescent="0.25">
      <c r="H172" s="145"/>
      <c r="J172" s="145"/>
      <c r="AH172" s="196"/>
    </row>
    <row r="173" spans="8:34" s="4" customFormat="1" x14ac:dyDescent="0.25">
      <c r="H173" s="145"/>
      <c r="J173" s="145"/>
      <c r="AH173" s="196"/>
    </row>
    <row r="174" spans="8:34" s="4" customFormat="1" x14ac:dyDescent="0.25">
      <c r="H174" s="145"/>
      <c r="J174" s="145"/>
      <c r="AH174" s="196"/>
    </row>
    <row r="175" spans="8:34" s="4" customFormat="1" x14ac:dyDescent="0.25">
      <c r="H175" s="145"/>
      <c r="J175" s="145"/>
      <c r="AH175" s="196"/>
    </row>
    <row r="176" spans="8:34" s="4" customFormat="1" x14ac:dyDescent="0.25">
      <c r="H176" s="145"/>
      <c r="J176" s="145"/>
      <c r="AH176" s="196"/>
    </row>
    <row r="177" spans="8:34" s="4" customFormat="1" x14ac:dyDescent="0.25">
      <c r="H177" s="145"/>
      <c r="J177" s="145"/>
      <c r="AH177" s="196"/>
    </row>
    <row r="178" spans="8:34" s="4" customFormat="1" x14ac:dyDescent="0.25">
      <c r="H178" s="145"/>
      <c r="J178" s="145"/>
      <c r="AH178" s="196"/>
    </row>
    <row r="179" spans="8:34" s="4" customFormat="1" x14ac:dyDescent="0.25">
      <c r="H179" s="145"/>
      <c r="J179" s="145"/>
      <c r="AH179" s="196"/>
    </row>
    <row r="180" spans="8:34" s="4" customFormat="1" x14ac:dyDescent="0.25">
      <c r="H180" s="145"/>
      <c r="J180" s="145"/>
      <c r="AH180" s="196"/>
    </row>
    <row r="181" spans="8:34" s="4" customFormat="1" x14ac:dyDescent="0.25">
      <c r="H181" s="145"/>
      <c r="J181" s="145"/>
      <c r="AH181" s="196"/>
    </row>
    <row r="182" spans="8:34" s="4" customFormat="1" x14ac:dyDescent="0.25">
      <c r="H182" s="145"/>
      <c r="J182" s="145"/>
      <c r="AH182" s="196"/>
    </row>
    <row r="183" spans="8:34" s="4" customFormat="1" x14ac:dyDescent="0.25">
      <c r="H183" s="145"/>
      <c r="J183" s="145"/>
      <c r="AH183" s="196"/>
    </row>
    <row r="184" spans="8:34" s="4" customFormat="1" x14ac:dyDescent="0.25">
      <c r="H184" s="145"/>
      <c r="J184" s="145"/>
      <c r="AH184" s="196"/>
    </row>
    <row r="185" spans="8:34" s="4" customFormat="1" x14ac:dyDescent="0.25">
      <c r="H185" s="145"/>
      <c r="J185" s="145"/>
      <c r="AH185" s="196"/>
    </row>
    <row r="186" spans="8:34" s="4" customFormat="1" x14ac:dyDescent="0.25">
      <c r="H186" s="145"/>
      <c r="J186" s="145"/>
      <c r="AH186" s="196"/>
    </row>
    <row r="187" spans="8:34" s="4" customFormat="1" x14ac:dyDescent="0.25">
      <c r="H187" s="145"/>
      <c r="J187" s="145"/>
      <c r="AH187" s="196"/>
    </row>
    <row r="188" spans="8:34" s="4" customFormat="1" x14ac:dyDescent="0.25">
      <c r="H188" s="145"/>
      <c r="J188" s="145"/>
      <c r="AH188" s="196"/>
    </row>
    <row r="189" spans="8:34" s="4" customFormat="1" x14ac:dyDescent="0.25">
      <c r="H189" s="145"/>
      <c r="J189" s="145"/>
      <c r="AH189" s="196"/>
    </row>
    <row r="190" spans="8:34" s="4" customFormat="1" x14ac:dyDescent="0.25">
      <c r="H190" s="145"/>
      <c r="J190" s="145"/>
      <c r="AH190" s="196"/>
    </row>
    <row r="191" spans="8:34" s="4" customFormat="1" x14ac:dyDescent="0.25">
      <c r="H191" s="145"/>
      <c r="J191" s="145"/>
      <c r="AH191" s="196"/>
    </row>
    <row r="192" spans="8:34" s="4" customFormat="1" x14ac:dyDescent="0.25">
      <c r="H192" s="145"/>
      <c r="J192" s="145"/>
      <c r="AH192" s="196"/>
    </row>
    <row r="193" spans="8:34" s="4" customFormat="1" x14ac:dyDescent="0.25">
      <c r="H193" s="145"/>
      <c r="J193" s="145"/>
      <c r="AH193" s="196"/>
    </row>
    <row r="194" spans="8:34" s="4" customFormat="1" x14ac:dyDescent="0.25">
      <c r="H194" s="145"/>
      <c r="J194" s="145"/>
      <c r="AH194" s="196"/>
    </row>
    <row r="195" spans="8:34" s="4" customFormat="1" x14ac:dyDescent="0.25">
      <c r="H195" s="145"/>
      <c r="J195" s="145"/>
      <c r="AH195" s="196"/>
    </row>
    <row r="196" spans="8:34" s="4" customFormat="1" ht="36.75" customHeight="1" x14ac:dyDescent="0.25">
      <c r="H196" s="145"/>
      <c r="J196" s="145"/>
      <c r="AH196" s="196"/>
    </row>
    <row r="197" spans="8:34" s="4" customFormat="1" x14ac:dyDescent="0.25">
      <c r="H197" s="145"/>
      <c r="J197" s="145"/>
      <c r="AH197" s="196"/>
    </row>
    <row r="198" spans="8:34" s="4" customFormat="1" x14ac:dyDescent="0.25">
      <c r="H198" s="145"/>
      <c r="J198" s="145"/>
      <c r="AH198" s="196"/>
    </row>
    <row r="199" spans="8:34" s="4" customFormat="1" x14ac:dyDescent="0.25">
      <c r="H199" s="145"/>
      <c r="J199" s="145"/>
      <c r="AH199" s="196"/>
    </row>
    <row r="200" spans="8:34" s="4" customFormat="1" x14ac:dyDescent="0.25">
      <c r="H200" s="145"/>
      <c r="J200" s="145"/>
      <c r="AH200" s="196"/>
    </row>
    <row r="201" spans="8:34" s="4" customFormat="1" x14ac:dyDescent="0.25">
      <c r="H201" s="145"/>
      <c r="J201" s="145"/>
      <c r="AH201" s="196"/>
    </row>
    <row r="202" spans="8:34" s="4" customFormat="1" ht="15.75" customHeight="1" x14ac:dyDescent="0.25">
      <c r="H202" s="145"/>
      <c r="J202" s="145"/>
      <c r="AH202" s="196"/>
    </row>
    <row r="203" spans="8:34" s="4" customFormat="1" x14ac:dyDescent="0.25">
      <c r="H203" s="145"/>
      <c r="J203" s="145"/>
      <c r="AH203" s="196"/>
    </row>
    <row r="204" spans="8:34" s="4" customFormat="1" x14ac:dyDescent="0.25">
      <c r="H204" s="145"/>
      <c r="J204" s="145"/>
      <c r="AH204" s="196"/>
    </row>
    <row r="205" spans="8:34" s="4" customFormat="1" x14ac:dyDescent="0.25">
      <c r="H205" s="145"/>
      <c r="J205" s="145"/>
      <c r="AH205" s="196"/>
    </row>
    <row r="206" spans="8:34" s="4" customFormat="1" x14ac:dyDescent="0.25">
      <c r="H206" s="145"/>
      <c r="J206" s="145"/>
      <c r="AH206" s="196"/>
    </row>
    <row r="207" spans="8:34" s="4" customFormat="1" x14ac:dyDescent="0.25">
      <c r="H207" s="145"/>
      <c r="J207" s="145"/>
      <c r="AH207" s="196"/>
    </row>
    <row r="208" spans="8:34" s="4" customFormat="1" x14ac:dyDescent="0.25">
      <c r="H208" s="145"/>
      <c r="J208" s="145"/>
      <c r="AH208" s="196"/>
    </row>
    <row r="209" spans="8:34" s="4" customFormat="1" x14ac:dyDescent="0.25">
      <c r="H209" s="145"/>
      <c r="J209" s="145"/>
      <c r="AH209" s="196"/>
    </row>
    <row r="210" spans="8:34" s="4" customFormat="1" x14ac:dyDescent="0.25">
      <c r="H210" s="145"/>
      <c r="J210" s="145"/>
      <c r="AH210" s="196"/>
    </row>
    <row r="211" spans="8:34" s="4" customFormat="1" x14ac:dyDescent="0.25">
      <c r="H211" s="145"/>
      <c r="J211" s="145"/>
      <c r="AH211" s="196"/>
    </row>
    <row r="212" spans="8:34" s="4" customFormat="1" x14ac:dyDescent="0.25">
      <c r="H212" s="145"/>
      <c r="J212" s="145"/>
      <c r="AH212" s="196"/>
    </row>
    <row r="213" spans="8:34" s="4" customFormat="1" x14ac:dyDescent="0.25">
      <c r="H213" s="145"/>
      <c r="J213" s="145"/>
      <c r="AH213" s="196"/>
    </row>
    <row r="214" spans="8:34" s="4" customFormat="1" x14ac:dyDescent="0.25">
      <c r="H214" s="145"/>
      <c r="J214" s="145"/>
      <c r="AH214" s="196"/>
    </row>
    <row r="215" spans="8:34" s="4" customFormat="1" x14ac:dyDescent="0.25">
      <c r="H215" s="145"/>
      <c r="J215" s="145"/>
      <c r="AH215" s="196"/>
    </row>
    <row r="216" spans="8:34" s="4" customFormat="1" x14ac:dyDescent="0.25">
      <c r="H216" s="145"/>
      <c r="J216" s="145"/>
      <c r="AH216" s="196"/>
    </row>
    <row r="217" spans="8:34" s="4" customFormat="1" x14ac:dyDescent="0.25">
      <c r="H217" s="145"/>
      <c r="J217" s="145"/>
      <c r="AH217" s="196"/>
    </row>
    <row r="218" spans="8:34" s="4" customFormat="1" x14ac:dyDescent="0.25">
      <c r="H218" s="145"/>
      <c r="J218" s="145"/>
      <c r="AH218" s="196"/>
    </row>
    <row r="219" spans="8:34" s="4" customFormat="1" x14ac:dyDescent="0.25">
      <c r="H219" s="145"/>
      <c r="J219" s="145"/>
      <c r="AH219" s="196"/>
    </row>
    <row r="220" spans="8:34" s="4" customFormat="1" x14ac:dyDescent="0.25">
      <c r="H220" s="145"/>
      <c r="J220" s="145"/>
      <c r="AH220" s="196"/>
    </row>
    <row r="221" spans="8:34" s="4" customFormat="1" x14ac:dyDescent="0.25">
      <c r="H221" s="145"/>
      <c r="J221" s="145"/>
      <c r="AH221" s="196"/>
    </row>
    <row r="222" spans="8:34" s="4" customFormat="1" x14ac:dyDescent="0.25">
      <c r="H222" s="145"/>
      <c r="J222" s="145"/>
      <c r="AH222" s="196"/>
    </row>
    <row r="223" spans="8:34" s="4" customFormat="1" x14ac:dyDescent="0.25">
      <c r="H223" s="145"/>
      <c r="J223" s="145"/>
      <c r="AH223" s="196"/>
    </row>
    <row r="224" spans="8:34" s="4" customFormat="1" x14ac:dyDescent="0.25">
      <c r="H224" s="145"/>
      <c r="J224" s="145"/>
      <c r="AH224" s="196"/>
    </row>
    <row r="225" spans="8:34" s="4" customFormat="1" x14ac:dyDescent="0.25">
      <c r="H225" s="145"/>
      <c r="J225" s="145"/>
      <c r="AH225" s="196"/>
    </row>
    <row r="226" spans="8:34" s="4" customFormat="1" x14ac:dyDescent="0.25">
      <c r="H226" s="145"/>
      <c r="J226" s="145"/>
      <c r="AH226" s="196"/>
    </row>
    <row r="227" spans="8:34" s="4" customFormat="1" x14ac:dyDescent="0.25">
      <c r="H227" s="145"/>
      <c r="J227" s="145"/>
      <c r="AH227" s="196"/>
    </row>
    <row r="228" spans="8:34" s="4" customFormat="1" x14ac:dyDescent="0.25">
      <c r="H228" s="145"/>
      <c r="J228" s="145"/>
      <c r="AH228" s="196"/>
    </row>
    <row r="229" spans="8:34" s="4" customFormat="1" x14ac:dyDescent="0.25">
      <c r="H229" s="145"/>
      <c r="J229" s="145"/>
      <c r="AH229" s="196"/>
    </row>
    <row r="230" spans="8:34" s="4" customFormat="1" x14ac:dyDescent="0.25">
      <c r="H230" s="145"/>
      <c r="J230" s="145"/>
      <c r="AH230" s="196"/>
    </row>
    <row r="231" spans="8:34" s="4" customFormat="1" x14ac:dyDescent="0.25">
      <c r="H231" s="145"/>
      <c r="J231" s="145"/>
      <c r="AH231" s="196"/>
    </row>
    <row r="232" spans="8:34" s="4" customFormat="1" x14ac:dyDescent="0.25">
      <c r="H232" s="145"/>
      <c r="J232" s="145"/>
      <c r="AH232" s="196"/>
    </row>
    <row r="233" spans="8:34" s="4" customFormat="1" x14ac:dyDescent="0.25">
      <c r="H233" s="145"/>
      <c r="J233" s="145"/>
      <c r="AH233" s="196"/>
    </row>
    <row r="234" spans="8:34" s="4" customFormat="1" x14ac:dyDescent="0.25">
      <c r="H234" s="145"/>
      <c r="J234" s="145"/>
      <c r="AH234" s="196"/>
    </row>
    <row r="235" spans="8:34" s="4" customFormat="1" x14ac:dyDescent="0.25">
      <c r="H235" s="145"/>
      <c r="J235" s="145"/>
      <c r="AH235" s="196"/>
    </row>
    <row r="236" spans="8:34" s="4" customFormat="1" ht="36.75" customHeight="1" x14ac:dyDescent="0.25">
      <c r="H236" s="145"/>
      <c r="J236" s="145"/>
      <c r="AH236" s="196"/>
    </row>
    <row r="237" spans="8:34" s="4" customFormat="1" x14ac:dyDescent="0.25">
      <c r="H237" s="145"/>
      <c r="J237" s="145"/>
      <c r="AH237" s="196"/>
    </row>
    <row r="238" spans="8:34" s="4" customFormat="1" x14ac:dyDescent="0.25">
      <c r="H238" s="145"/>
      <c r="J238" s="145"/>
      <c r="AH238" s="196"/>
    </row>
    <row r="239" spans="8:34" s="4" customFormat="1" x14ac:dyDescent="0.25">
      <c r="H239" s="145"/>
      <c r="J239" s="145"/>
      <c r="AH239" s="196"/>
    </row>
    <row r="240" spans="8:34" s="4" customFormat="1" x14ac:dyDescent="0.25">
      <c r="H240" s="145"/>
      <c r="J240" s="145"/>
      <c r="AH240" s="196"/>
    </row>
    <row r="241" spans="8:34" s="4" customFormat="1" x14ac:dyDescent="0.25">
      <c r="H241" s="145"/>
      <c r="J241" s="145"/>
      <c r="AH241" s="196"/>
    </row>
    <row r="242" spans="8:34" s="4" customFormat="1" ht="15.75" customHeight="1" x14ac:dyDescent="0.25">
      <c r="H242" s="145"/>
      <c r="J242" s="145"/>
      <c r="AH242" s="196"/>
    </row>
    <row r="243" spans="8:34" s="4" customFormat="1" x14ac:dyDescent="0.25">
      <c r="H243" s="145"/>
      <c r="J243" s="145"/>
      <c r="AH243" s="196"/>
    </row>
    <row r="244" spans="8:34" s="4" customFormat="1" x14ac:dyDescent="0.25">
      <c r="H244" s="145"/>
      <c r="J244" s="145"/>
      <c r="AH244" s="196"/>
    </row>
    <row r="245" spans="8:34" s="4" customFormat="1" x14ac:dyDescent="0.25">
      <c r="H245" s="145"/>
      <c r="J245" s="145"/>
      <c r="AH245" s="196"/>
    </row>
    <row r="246" spans="8:34" s="4" customFormat="1" x14ac:dyDescent="0.25">
      <c r="H246" s="145"/>
      <c r="J246" s="145"/>
      <c r="AH246" s="196"/>
    </row>
    <row r="247" spans="8:34" s="4" customFormat="1" x14ac:dyDescent="0.25">
      <c r="H247" s="145"/>
      <c r="J247" s="145"/>
      <c r="AH247" s="196"/>
    </row>
    <row r="248" spans="8:34" s="4" customFormat="1" x14ac:dyDescent="0.25">
      <c r="H248" s="145"/>
      <c r="J248" s="145"/>
      <c r="AH248" s="196"/>
    </row>
    <row r="249" spans="8:34" s="4" customFormat="1" x14ac:dyDescent="0.25">
      <c r="H249" s="145"/>
      <c r="J249" s="145"/>
      <c r="AH249" s="196"/>
    </row>
    <row r="250" spans="8:34" s="4" customFormat="1" x14ac:dyDescent="0.25">
      <c r="H250" s="145"/>
      <c r="J250" s="145"/>
      <c r="AH250" s="196"/>
    </row>
    <row r="251" spans="8:34" s="4" customFormat="1" x14ac:dyDescent="0.25">
      <c r="H251" s="145"/>
      <c r="J251" s="145"/>
      <c r="AH251" s="196"/>
    </row>
    <row r="252" spans="8:34" s="4" customFormat="1" x14ac:dyDescent="0.25">
      <c r="H252" s="145"/>
      <c r="J252" s="145"/>
      <c r="AH252" s="196"/>
    </row>
    <row r="253" spans="8:34" s="4" customFormat="1" x14ac:dyDescent="0.25">
      <c r="H253" s="145"/>
      <c r="J253" s="145"/>
      <c r="AH253" s="196"/>
    </row>
    <row r="254" spans="8:34" s="4" customFormat="1" x14ac:dyDescent="0.25">
      <c r="H254" s="145"/>
      <c r="J254" s="145"/>
      <c r="AH254" s="196"/>
    </row>
    <row r="255" spans="8:34" s="4" customFormat="1" x14ac:dyDescent="0.25">
      <c r="H255" s="145"/>
      <c r="J255" s="145"/>
      <c r="AH255" s="196"/>
    </row>
    <row r="256" spans="8:34" s="4" customFormat="1" x14ac:dyDescent="0.25">
      <c r="H256" s="145"/>
      <c r="J256" s="145"/>
      <c r="AH256" s="196"/>
    </row>
    <row r="257" spans="8:34" s="4" customFormat="1" x14ac:dyDescent="0.25">
      <c r="H257" s="145"/>
      <c r="J257" s="145"/>
      <c r="AH257" s="196"/>
    </row>
    <row r="258" spans="8:34" s="4" customFormat="1" x14ac:dyDescent="0.25">
      <c r="H258" s="145"/>
      <c r="J258" s="145"/>
      <c r="AH258" s="196"/>
    </row>
    <row r="259" spans="8:34" s="4" customFormat="1" x14ac:dyDescent="0.25">
      <c r="H259" s="145"/>
      <c r="J259" s="145"/>
      <c r="AH259" s="196"/>
    </row>
    <row r="260" spans="8:34" s="4" customFormat="1" x14ac:dyDescent="0.25">
      <c r="H260" s="145"/>
      <c r="J260" s="145"/>
      <c r="AH260" s="196"/>
    </row>
    <row r="261" spans="8:34" s="4" customFormat="1" x14ac:dyDescent="0.25">
      <c r="H261" s="145"/>
      <c r="J261" s="145"/>
      <c r="AH261" s="196"/>
    </row>
    <row r="262" spans="8:34" s="4" customFormat="1" x14ac:dyDescent="0.25">
      <c r="H262" s="145"/>
      <c r="J262" s="145"/>
      <c r="AH262" s="196"/>
    </row>
    <row r="263" spans="8:34" s="4" customFormat="1" x14ac:dyDescent="0.25">
      <c r="H263" s="145"/>
      <c r="J263" s="145"/>
      <c r="AH263" s="196"/>
    </row>
    <row r="264" spans="8:34" s="4" customFormat="1" x14ac:dyDescent="0.25">
      <c r="H264" s="145"/>
      <c r="J264" s="145"/>
      <c r="AH264" s="196"/>
    </row>
    <row r="265" spans="8:34" s="4" customFormat="1" x14ac:dyDescent="0.25">
      <c r="H265" s="145"/>
      <c r="J265" s="145"/>
      <c r="AH265" s="196"/>
    </row>
    <row r="266" spans="8:34" s="4" customFormat="1" x14ac:dyDescent="0.25">
      <c r="H266" s="145"/>
      <c r="J266" s="145"/>
      <c r="AH266" s="196"/>
    </row>
    <row r="267" spans="8:34" s="4" customFormat="1" x14ac:dyDescent="0.25">
      <c r="H267" s="145"/>
      <c r="J267" s="145"/>
      <c r="AH267" s="196"/>
    </row>
    <row r="268" spans="8:34" s="4" customFormat="1" x14ac:dyDescent="0.25">
      <c r="H268" s="145"/>
      <c r="J268" s="145"/>
      <c r="AH268" s="196"/>
    </row>
    <row r="269" spans="8:34" s="4" customFormat="1" x14ac:dyDescent="0.25">
      <c r="H269" s="145"/>
      <c r="J269" s="145"/>
      <c r="AH269" s="196"/>
    </row>
    <row r="270" spans="8:34" s="4" customFormat="1" x14ac:dyDescent="0.25">
      <c r="H270" s="145"/>
      <c r="J270" s="145"/>
      <c r="AH270" s="196"/>
    </row>
    <row r="271" spans="8:34" s="4" customFormat="1" x14ac:dyDescent="0.25">
      <c r="H271" s="145"/>
      <c r="J271" s="145"/>
      <c r="AH271" s="196"/>
    </row>
    <row r="272" spans="8:34" s="4" customFormat="1" x14ac:dyDescent="0.25">
      <c r="H272" s="145"/>
      <c r="J272" s="145"/>
      <c r="AH272" s="196"/>
    </row>
    <row r="273" spans="8:34" s="4" customFormat="1" x14ac:dyDescent="0.25">
      <c r="H273" s="145"/>
      <c r="J273" s="145"/>
      <c r="AH273" s="196"/>
    </row>
    <row r="274" spans="8:34" s="4" customFormat="1" x14ac:dyDescent="0.25">
      <c r="H274" s="145"/>
      <c r="J274" s="145"/>
      <c r="AH274" s="196"/>
    </row>
    <row r="275" spans="8:34" s="4" customFormat="1" x14ac:dyDescent="0.25">
      <c r="H275" s="145"/>
      <c r="J275" s="145"/>
      <c r="AH275" s="196"/>
    </row>
    <row r="276" spans="8:34" s="4" customFormat="1" x14ac:dyDescent="0.25">
      <c r="H276" s="145"/>
      <c r="J276" s="145"/>
      <c r="AH276" s="196"/>
    </row>
    <row r="277" spans="8:34" s="4" customFormat="1" x14ac:dyDescent="0.25">
      <c r="H277" s="145"/>
      <c r="J277" s="145"/>
      <c r="AH277" s="196"/>
    </row>
    <row r="278" spans="8:34" s="4" customFormat="1" x14ac:dyDescent="0.25">
      <c r="H278" s="145"/>
      <c r="J278" s="145"/>
      <c r="AH278" s="196"/>
    </row>
    <row r="279" spans="8:34" s="4" customFormat="1" ht="13.5" customHeight="1" x14ac:dyDescent="0.25">
      <c r="H279" s="145"/>
      <c r="J279" s="145"/>
      <c r="AH279" s="196"/>
    </row>
    <row r="280" spans="8:34" s="4" customFormat="1" ht="12.75" customHeight="1" x14ac:dyDescent="0.25">
      <c r="H280" s="145"/>
      <c r="J280" s="145"/>
      <c r="AH280" s="196"/>
    </row>
    <row r="281" spans="8:34" s="4" customFormat="1" ht="12.75" customHeight="1" x14ac:dyDescent="0.25">
      <c r="H281" s="145"/>
      <c r="J281" s="145"/>
      <c r="AH281" s="196"/>
    </row>
    <row r="282" spans="8:34" s="4" customFormat="1" x14ac:dyDescent="0.25">
      <c r="H282" s="145"/>
      <c r="J282" s="145"/>
      <c r="AH282" s="196"/>
    </row>
    <row r="283" spans="8:34" s="4" customFormat="1" x14ac:dyDescent="0.25">
      <c r="H283" s="145"/>
      <c r="J283" s="145"/>
      <c r="AH283" s="196"/>
    </row>
    <row r="284" spans="8:34" s="4" customFormat="1" x14ac:dyDescent="0.25">
      <c r="H284" s="145"/>
      <c r="J284" s="145"/>
      <c r="AH284" s="196"/>
    </row>
    <row r="285" spans="8:34" s="4" customFormat="1" x14ac:dyDescent="0.25">
      <c r="H285" s="145"/>
      <c r="J285" s="145"/>
      <c r="AH285" s="196"/>
    </row>
    <row r="286" spans="8:34" s="4" customFormat="1" x14ac:dyDescent="0.25">
      <c r="H286" s="145"/>
      <c r="J286" s="145"/>
      <c r="AH286" s="196"/>
    </row>
    <row r="287" spans="8:34" s="4" customFormat="1" x14ac:dyDescent="0.25">
      <c r="H287" s="145"/>
      <c r="J287" s="145"/>
      <c r="AH287" s="196"/>
    </row>
    <row r="288" spans="8:34" s="4" customFormat="1" x14ac:dyDescent="0.25">
      <c r="H288" s="145"/>
      <c r="J288" s="145"/>
      <c r="AH288" s="196"/>
    </row>
    <row r="289" spans="8:34" s="4" customFormat="1" x14ac:dyDescent="0.25">
      <c r="H289" s="145"/>
      <c r="J289" s="145"/>
      <c r="AH289" s="196"/>
    </row>
    <row r="290" spans="8:34" s="4" customFormat="1" x14ac:dyDescent="0.25">
      <c r="H290" s="145"/>
      <c r="J290" s="145"/>
      <c r="AH290" s="196"/>
    </row>
    <row r="291" spans="8:34" s="4" customFormat="1" x14ac:dyDescent="0.25">
      <c r="H291" s="145"/>
      <c r="J291" s="145"/>
      <c r="AH291" s="196"/>
    </row>
    <row r="292" spans="8:34" s="4" customFormat="1" x14ac:dyDescent="0.25">
      <c r="H292" s="145"/>
      <c r="J292" s="145"/>
      <c r="AH292" s="196"/>
    </row>
    <row r="293" spans="8:34" s="4" customFormat="1" x14ac:dyDescent="0.25">
      <c r="H293" s="145"/>
      <c r="J293" s="145"/>
      <c r="AH293" s="196"/>
    </row>
    <row r="294" spans="8:34" s="4" customFormat="1" x14ac:dyDescent="0.25">
      <c r="H294" s="145"/>
      <c r="J294" s="145"/>
      <c r="AH294" s="196"/>
    </row>
    <row r="295" spans="8:34" s="4" customFormat="1" x14ac:dyDescent="0.25">
      <c r="H295" s="145"/>
      <c r="J295" s="145"/>
      <c r="AH295" s="196"/>
    </row>
    <row r="296" spans="8:34" s="4" customFormat="1" x14ac:dyDescent="0.25">
      <c r="H296" s="145"/>
      <c r="J296" s="145"/>
      <c r="AH296" s="196"/>
    </row>
    <row r="297" spans="8:34" s="4" customFormat="1" x14ac:dyDescent="0.25">
      <c r="H297" s="145"/>
      <c r="J297" s="145"/>
      <c r="AH297" s="196"/>
    </row>
    <row r="298" spans="8:34" s="4" customFormat="1" x14ac:dyDescent="0.25">
      <c r="H298" s="145"/>
      <c r="J298" s="145"/>
      <c r="AH298" s="196"/>
    </row>
    <row r="299" spans="8:34" s="4" customFormat="1" ht="12.75" customHeight="1" x14ac:dyDescent="0.25">
      <c r="H299" s="145"/>
      <c r="J299" s="145"/>
      <c r="AH299" s="196"/>
    </row>
    <row r="300" spans="8:34" s="4" customFormat="1" ht="12.75" customHeight="1" x14ac:dyDescent="0.25">
      <c r="H300" s="145"/>
      <c r="J300" s="145"/>
      <c r="AH300" s="196"/>
    </row>
    <row r="301" spans="8:34" s="4" customFormat="1" ht="12.75" customHeight="1" x14ac:dyDescent="0.25">
      <c r="H301" s="145"/>
      <c r="J301" s="145"/>
      <c r="AH301" s="196"/>
    </row>
    <row r="302" spans="8:34" s="4" customFormat="1" ht="12.75" customHeight="1" x14ac:dyDescent="0.25">
      <c r="H302" s="145"/>
      <c r="J302" s="145"/>
      <c r="AH302" s="196"/>
    </row>
    <row r="303" spans="8:34" s="4" customFormat="1" ht="12.75" customHeight="1" x14ac:dyDescent="0.25">
      <c r="H303" s="145"/>
      <c r="J303" s="145"/>
      <c r="AH303" s="196"/>
    </row>
    <row r="304" spans="8:34" s="4" customFormat="1" x14ac:dyDescent="0.25">
      <c r="H304" s="145"/>
      <c r="J304" s="145"/>
      <c r="AH304" s="196"/>
    </row>
    <row r="305" spans="1:34" s="4" customFormat="1" x14ac:dyDescent="0.25">
      <c r="H305" s="145"/>
      <c r="J305" s="145"/>
      <c r="AH305" s="196"/>
    </row>
    <row r="306" spans="1:34" s="4" customFormat="1" x14ac:dyDescent="0.25">
      <c r="H306" s="145"/>
      <c r="J306" s="145"/>
      <c r="AH306" s="196"/>
    </row>
    <row r="307" spans="1:34" s="4" customFormat="1" x14ac:dyDescent="0.25">
      <c r="H307" s="145"/>
      <c r="J307" s="145"/>
      <c r="AH307" s="196"/>
    </row>
    <row r="308" spans="1:34" s="4" customFormat="1" x14ac:dyDescent="0.25">
      <c r="H308" s="145"/>
      <c r="J308" s="145"/>
      <c r="AH308" s="196"/>
    </row>
    <row r="309" spans="1:34" s="4" customFormat="1" x14ac:dyDescent="0.25">
      <c r="H309" s="145"/>
      <c r="J309" s="145"/>
      <c r="AH309" s="196"/>
    </row>
    <row r="310" spans="1:34" s="4" customFormat="1" x14ac:dyDescent="0.25">
      <c r="H310" s="145"/>
      <c r="J310" s="145"/>
      <c r="AH310" s="196"/>
    </row>
    <row r="311" spans="1:34" s="4" customFormat="1" x14ac:dyDescent="0.25">
      <c r="A311" s="196"/>
      <c r="H311" s="145"/>
      <c r="J311" s="145"/>
      <c r="AH311" s="196"/>
    </row>
    <row r="312" spans="1:34" s="4" customFormat="1" x14ac:dyDescent="0.25">
      <c r="A312" s="196"/>
      <c r="H312" s="145"/>
      <c r="J312" s="145"/>
      <c r="AH312" s="196"/>
    </row>
    <row r="313" spans="1:34" s="4" customFormat="1" x14ac:dyDescent="0.25">
      <c r="A313" s="196"/>
      <c r="H313" s="145"/>
      <c r="J313" s="145"/>
      <c r="AH313" s="196"/>
    </row>
    <row r="314" spans="1:34" s="4" customFormat="1" x14ac:dyDescent="0.25">
      <c r="A314" s="196"/>
      <c r="H314" s="145"/>
      <c r="J314" s="145"/>
      <c r="AH314" s="196"/>
    </row>
    <row r="315" spans="1:34" s="4" customFormat="1" x14ac:dyDescent="0.25">
      <c r="A315" s="196"/>
      <c r="H315" s="145"/>
      <c r="J315" s="145"/>
      <c r="AH315" s="196"/>
    </row>
    <row r="316" spans="1:34" s="4" customFormat="1" x14ac:dyDescent="0.25">
      <c r="A316" s="196"/>
      <c r="H316" s="145"/>
      <c r="J316" s="145"/>
      <c r="AH316" s="196"/>
    </row>
    <row r="317" spans="1:34" s="4" customFormat="1" x14ac:dyDescent="0.25">
      <c r="A317" s="196"/>
      <c r="H317" s="145"/>
      <c r="J317" s="145"/>
      <c r="AH317" s="196"/>
    </row>
    <row r="318" spans="1:34" s="4" customFormat="1" x14ac:dyDescent="0.25">
      <c r="A318" s="196"/>
      <c r="H318" s="145"/>
      <c r="J318" s="145"/>
      <c r="AH318" s="196"/>
    </row>
    <row r="319" spans="1:34" s="4" customFormat="1" x14ac:dyDescent="0.25">
      <c r="A319" s="197"/>
      <c r="H319" s="145"/>
      <c r="J319" s="145"/>
      <c r="AH319" s="196"/>
    </row>
    <row r="320" spans="1:34" s="4" customFormat="1" x14ac:dyDescent="0.25">
      <c r="A320" s="198"/>
      <c r="H320" s="145"/>
      <c r="J320" s="145"/>
      <c r="AH320" s="196"/>
    </row>
    <row r="321" spans="1:34" s="4" customFormat="1" x14ac:dyDescent="0.25">
      <c r="A321" s="198"/>
      <c r="H321" s="145"/>
      <c r="J321" s="145"/>
      <c r="AH321" s="196"/>
    </row>
    <row r="322" spans="1:34" s="4" customFormat="1" x14ac:dyDescent="0.25">
      <c r="A322" s="199"/>
      <c r="H322" s="145"/>
      <c r="J322" s="145"/>
      <c r="AH322" s="196"/>
    </row>
    <row r="323" spans="1:34" s="4" customFormat="1" x14ac:dyDescent="0.25">
      <c r="A323" s="200"/>
      <c r="H323" s="145"/>
      <c r="J323" s="145"/>
      <c r="AH323" s="196"/>
    </row>
    <row r="324" spans="1:34" s="4" customFormat="1" x14ac:dyDescent="0.25">
      <c r="A324" s="200"/>
      <c r="H324" s="145"/>
      <c r="J324" s="145"/>
      <c r="AH324" s="196"/>
    </row>
    <row r="325" spans="1:34" s="4" customFormat="1" x14ac:dyDescent="0.25">
      <c r="A325" s="196"/>
      <c r="H325" s="145"/>
      <c r="J325" s="145"/>
      <c r="AH325" s="196"/>
    </row>
    <row r="326" spans="1:34" s="4" customFormat="1" x14ac:dyDescent="0.25">
      <c r="A326" s="196"/>
      <c r="H326" s="145"/>
      <c r="J326" s="145"/>
      <c r="AH326" s="196"/>
    </row>
    <row r="327" spans="1:34" s="4" customFormat="1" x14ac:dyDescent="0.25">
      <c r="A327" s="196"/>
      <c r="H327" s="145"/>
      <c r="J327" s="145"/>
      <c r="AH327" s="196"/>
    </row>
    <row r="328" spans="1:34" s="4" customFormat="1" x14ac:dyDescent="0.25">
      <c r="A328" s="196"/>
      <c r="H328" s="145"/>
      <c r="J328" s="145"/>
      <c r="AH328" s="196"/>
    </row>
    <row r="329" spans="1:34" s="4" customFormat="1" x14ac:dyDescent="0.25">
      <c r="A329" s="196"/>
      <c r="H329" s="145"/>
      <c r="J329" s="145"/>
      <c r="AH329" s="196"/>
    </row>
    <row r="330" spans="1:34" s="4" customFormat="1" x14ac:dyDescent="0.25">
      <c r="A330" s="196"/>
      <c r="H330" s="145"/>
      <c r="J330" s="145"/>
      <c r="AH330" s="196"/>
    </row>
    <row r="331" spans="1:34" s="4" customFormat="1" x14ac:dyDescent="0.25">
      <c r="A331" s="196"/>
      <c r="H331" s="145"/>
      <c r="J331" s="145"/>
      <c r="AH331" s="196"/>
    </row>
    <row r="332" spans="1:34" s="4" customFormat="1" x14ac:dyDescent="0.25">
      <c r="A332" s="196"/>
      <c r="H332" s="145"/>
      <c r="J332" s="145"/>
      <c r="AH332" s="196"/>
    </row>
    <row r="333" spans="1:34" s="4" customFormat="1" x14ac:dyDescent="0.25">
      <c r="A333" s="196"/>
      <c r="H333" s="145"/>
      <c r="J333" s="145"/>
      <c r="AH333" s="196"/>
    </row>
    <row r="334" spans="1:34" s="4" customFormat="1" x14ac:dyDescent="0.25">
      <c r="A334" s="196"/>
      <c r="H334" s="145"/>
      <c r="J334" s="145"/>
      <c r="AH334" s="196"/>
    </row>
    <row r="335" spans="1:34" s="4" customFormat="1" x14ac:dyDescent="0.25">
      <c r="A335" s="196"/>
      <c r="H335" s="145"/>
      <c r="J335" s="145"/>
      <c r="AH335" s="196"/>
    </row>
    <row r="336" spans="1:34" s="4" customFormat="1" x14ac:dyDescent="0.25">
      <c r="A336" s="196"/>
      <c r="H336" s="145"/>
      <c r="J336" s="145"/>
      <c r="AH336" s="196"/>
    </row>
    <row r="337" spans="1:34" s="4" customFormat="1" x14ac:dyDescent="0.25">
      <c r="A337" s="196"/>
      <c r="H337" s="145"/>
      <c r="J337" s="145"/>
      <c r="AH337" s="196"/>
    </row>
    <row r="338" spans="1:34" s="4" customFormat="1" x14ac:dyDescent="0.25">
      <c r="A338" s="196"/>
      <c r="H338" s="145"/>
      <c r="J338" s="145"/>
      <c r="AH338" s="196"/>
    </row>
    <row r="339" spans="1:34" s="4" customFormat="1" x14ac:dyDescent="0.25">
      <c r="A339" s="196"/>
      <c r="H339" s="145"/>
      <c r="J339" s="145"/>
      <c r="AH339" s="196"/>
    </row>
    <row r="340" spans="1:34" s="4" customFormat="1" x14ac:dyDescent="0.25">
      <c r="A340" s="196"/>
      <c r="H340" s="145"/>
      <c r="J340" s="145"/>
      <c r="AH340" s="196"/>
    </row>
    <row r="341" spans="1:34" s="4" customFormat="1" x14ac:dyDescent="0.25">
      <c r="A341" s="196"/>
      <c r="H341" s="145"/>
      <c r="J341" s="145"/>
      <c r="AH341" s="196"/>
    </row>
    <row r="342" spans="1:34" s="4" customFormat="1" x14ac:dyDescent="0.25">
      <c r="A342" s="196"/>
      <c r="H342" s="145"/>
      <c r="J342" s="145"/>
      <c r="AH342" s="196"/>
    </row>
    <row r="343" spans="1:34" s="4" customFormat="1" x14ac:dyDescent="0.25">
      <c r="A343" s="196"/>
      <c r="H343" s="145"/>
      <c r="J343" s="145"/>
      <c r="AH343" s="196"/>
    </row>
    <row r="344" spans="1:34" s="4" customFormat="1" x14ac:dyDescent="0.25">
      <c r="A344" s="196"/>
      <c r="H344" s="145"/>
      <c r="J344" s="145"/>
      <c r="AH344" s="196"/>
    </row>
    <row r="345" spans="1:34" s="4" customFormat="1" x14ac:dyDescent="0.25">
      <c r="A345" s="196"/>
      <c r="H345" s="145"/>
      <c r="J345" s="145"/>
      <c r="AH345" s="196"/>
    </row>
    <row r="346" spans="1:34" s="4" customFormat="1" x14ac:dyDescent="0.25">
      <c r="A346" s="196"/>
      <c r="H346" s="145"/>
      <c r="J346" s="145"/>
      <c r="AH346" s="196"/>
    </row>
    <row r="347" spans="1:34" s="4" customFormat="1" ht="12.75" customHeight="1" x14ac:dyDescent="0.25">
      <c r="A347" s="196"/>
      <c r="H347" s="145"/>
      <c r="J347" s="145"/>
      <c r="AH347" s="196"/>
    </row>
    <row r="348" spans="1:34" s="4" customFormat="1" ht="12.75" customHeight="1" x14ac:dyDescent="0.25">
      <c r="A348" s="196"/>
      <c r="H348" s="145"/>
      <c r="J348" s="145"/>
      <c r="AH348" s="196"/>
    </row>
    <row r="349" spans="1:34" s="4" customFormat="1" ht="12.75" customHeight="1" x14ac:dyDescent="0.25">
      <c r="A349" s="196"/>
      <c r="H349" s="145"/>
      <c r="J349" s="145"/>
      <c r="AH349" s="196"/>
    </row>
    <row r="350" spans="1:34" s="4" customFormat="1" ht="12.75" customHeight="1" x14ac:dyDescent="0.25">
      <c r="A350" s="196"/>
      <c r="H350" s="145"/>
      <c r="J350" s="145"/>
      <c r="AH350" s="196"/>
    </row>
    <row r="351" spans="1:34" s="4" customFormat="1" ht="12.75" customHeight="1" x14ac:dyDescent="0.25">
      <c r="A351" s="196"/>
      <c r="H351" s="145"/>
      <c r="J351" s="145"/>
      <c r="AH351" s="196"/>
    </row>
    <row r="352" spans="1:34" s="4" customFormat="1" ht="12.75" customHeight="1" x14ac:dyDescent="0.25">
      <c r="A352" s="196"/>
      <c r="H352" s="145"/>
      <c r="J352" s="145"/>
      <c r="AH352" s="196"/>
    </row>
    <row r="353" spans="1:34" s="4" customFormat="1" x14ac:dyDescent="0.25">
      <c r="A353" s="196"/>
      <c r="H353" s="145"/>
      <c r="J353" s="145"/>
      <c r="AH353" s="196"/>
    </row>
    <row r="354" spans="1:34" s="4" customFormat="1" x14ac:dyDescent="0.25">
      <c r="A354" s="196"/>
      <c r="H354" s="145"/>
      <c r="J354" s="145"/>
      <c r="AH354" s="196"/>
    </row>
    <row r="355" spans="1:34" s="4" customFormat="1" x14ac:dyDescent="0.25">
      <c r="A355" s="196"/>
      <c r="H355" s="145"/>
      <c r="J355" s="145"/>
      <c r="AH355" s="196"/>
    </row>
    <row r="356" spans="1:34" s="4" customFormat="1" x14ac:dyDescent="0.25">
      <c r="A356" s="196"/>
      <c r="H356" s="145"/>
      <c r="J356" s="145"/>
      <c r="AH356" s="196"/>
    </row>
    <row r="357" spans="1:34" s="4" customFormat="1" x14ac:dyDescent="0.25">
      <c r="A357" s="196"/>
      <c r="H357" s="145"/>
      <c r="J357" s="145"/>
      <c r="AH357" s="196"/>
    </row>
    <row r="358" spans="1:34" s="4" customFormat="1" x14ac:dyDescent="0.25">
      <c r="A358" s="196"/>
      <c r="H358" s="145"/>
      <c r="J358" s="145"/>
      <c r="AH358" s="196"/>
    </row>
    <row r="359" spans="1:34" s="4" customFormat="1" x14ac:dyDescent="0.25">
      <c r="A359" s="196"/>
      <c r="H359" s="145"/>
      <c r="J359" s="145"/>
      <c r="AH359" s="196"/>
    </row>
    <row r="360" spans="1:34" s="4" customFormat="1" x14ac:dyDescent="0.25">
      <c r="A360" s="196"/>
      <c r="H360" s="145"/>
      <c r="J360" s="145"/>
      <c r="AH360" s="196"/>
    </row>
    <row r="361" spans="1:34" s="4" customFormat="1" x14ac:dyDescent="0.25">
      <c r="A361" s="196"/>
      <c r="H361" s="145"/>
      <c r="J361" s="145"/>
      <c r="AH361" s="196"/>
    </row>
    <row r="362" spans="1:34" s="4" customFormat="1" x14ac:dyDescent="0.25">
      <c r="A362" s="196"/>
      <c r="H362" s="145"/>
      <c r="J362" s="145"/>
      <c r="AH362" s="196"/>
    </row>
    <row r="363" spans="1:34" x14ac:dyDescent="0.25">
      <c r="A363" s="201"/>
      <c r="B363" s="4"/>
      <c r="C363" s="4"/>
      <c r="D363" s="4"/>
      <c r="E363" s="4"/>
      <c r="F363" s="4"/>
      <c r="G363" s="4"/>
      <c r="H363" s="145"/>
      <c r="I363" s="4"/>
      <c r="J363" s="14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34" x14ac:dyDescent="0.25">
      <c r="A364" s="201"/>
    </row>
  </sheetData>
  <mergeCells count="127">
    <mergeCell ref="AB2:AE2"/>
    <mergeCell ref="B3:AC3"/>
    <mergeCell ref="B4:AG4"/>
    <mergeCell ref="B5:B8"/>
    <mergeCell ref="C5:C8"/>
    <mergeCell ref="G5:G8"/>
    <mergeCell ref="H5:H8"/>
    <mergeCell ref="I5:I8"/>
    <mergeCell ref="J5:J8"/>
    <mergeCell ref="K5:U5"/>
    <mergeCell ref="V5:AE5"/>
    <mergeCell ref="AF5:AF8"/>
    <mergeCell ref="AG5:AG8"/>
    <mergeCell ref="AH5:AH8"/>
    <mergeCell ref="K6:K8"/>
    <mergeCell ref="L6:O6"/>
    <mergeCell ref="P6:P8"/>
    <mergeCell ref="Q6:Q8"/>
    <mergeCell ref="R6:R8"/>
    <mergeCell ref="S6:S8"/>
    <mergeCell ref="AD6:AE6"/>
    <mergeCell ref="L7:L8"/>
    <mergeCell ref="M7:O7"/>
    <mergeCell ref="T7:T8"/>
    <mergeCell ref="U7:U8"/>
    <mergeCell ref="W7:W8"/>
    <mergeCell ref="X7:Z7"/>
    <mergeCell ref="AD7:AD8"/>
    <mergeCell ref="AE7:AE8"/>
    <mergeCell ref="T6:U6"/>
    <mergeCell ref="V6:V8"/>
    <mergeCell ref="W6:Z6"/>
    <mergeCell ref="AA6:AA8"/>
    <mergeCell ref="AB6:AB8"/>
    <mergeCell ref="AC6:AC8"/>
    <mergeCell ref="H29:H31"/>
    <mergeCell ref="I29:I31"/>
    <mergeCell ref="J29:J31"/>
    <mergeCell ref="K29:K31"/>
    <mergeCell ref="L29:O29"/>
    <mergeCell ref="P29:P31"/>
    <mergeCell ref="B9:U9"/>
    <mergeCell ref="V27:AE27"/>
    <mergeCell ref="AG27:AG30"/>
    <mergeCell ref="B28:B31"/>
    <mergeCell ref="C28:C31"/>
    <mergeCell ref="G28:G31"/>
    <mergeCell ref="H28:J28"/>
    <mergeCell ref="K28:U28"/>
    <mergeCell ref="V28:V30"/>
    <mergeCell ref="W28:Z28"/>
    <mergeCell ref="AE29:AE30"/>
    <mergeCell ref="L30:L31"/>
    <mergeCell ref="M30:O30"/>
    <mergeCell ref="T30:T31"/>
    <mergeCell ref="U30:U31"/>
    <mergeCell ref="Q29:Q31"/>
    <mergeCell ref="S29:S31"/>
    <mergeCell ref="T29:U29"/>
    <mergeCell ref="W29:W30"/>
    <mergeCell ref="X29:Z29"/>
    <mergeCell ref="AD29:AD30"/>
    <mergeCell ref="AA28:AA30"/>
    <mergeCell ref="AB28:AB30"/>
    <mergeCell ref="AC28:AC30"/>
    <mergeCell ref="AD28:AE28"/>
    <mergeCell ref="B43:B46"/>
    <mergeCell ref="C43:C46"/>
    <mergeCell ref="G43:G46"/>
    <mergeCell ref="H43:J43"/>
    <mergeCell ref="K43:U43"/>
    <mergeCell ref="V43:V45"/>
    <mergeCell ref="W43:Z43"/>
    <mergeCell ref="AA43:AA45"/>
    <mergeCell ref="AB43:AB45"/>
    <mergeCell ref="H44:H46"/>
    <mergeCell ref="I44:I46"/>
    <mergeCell ref="J44:J46"/>
    <mergeCell ref="K44:K46"/>
    <mergeCell ref="L44:O44"/>
    <mergeCell ref="P44:P46"/>
    <mergeCell ref="Q44:Q46"/>
    <mergeCell ref="S44:S46"/>
    <mergeCell ref="L59:O59"/>
    <mergeCell ref="P59:P61"/>
    <mergeCell ref="Q59:Q61"/>
    <mergeCell ref="L60:L61"/>
    <mergeCell ref="M60:O60"/>
    <mergeCell ref="T60:T61"/>
    <mergeCell ref="U60:U61"/>
    <mergeCell ref="AG42:AG45"/>
    <mergeCell ref="T44:U44"/>
    <mergeCell ref="W44:W45"/>
    <mergeCell ref="X44:Z44"/>
    <mergeCell ref="AD44:AD45"/>
    <mergeCell ref="AE44:AE45"/>
    <mergeCell ref="L45:L46"/>
    <mergeCell ref="M45:O45"/>
    <mergeCell ref="T45:T46"/>
    <mergeCell ref="U45:U46"/>
    <mergeCell ref="AC43:AC45"/>
    <mergeCell ref="AD43:AE43"/>
    <mergeCell ref="V42:AE42"/>
    <mergeCell ref="C73:O73"/>
    <mergeCell ref="S59:S61"/>
    <mergeCell ref="T59:U59"/>
    <mergeCell ref="W59:W60"/>
    <mergeCell ref="X59:Z59"/>
    <mergeCell ref="V57:AE57"/>
    <mergeCell ref="AG57:AG60"/>
    <mergeCell ref="AE59:AE60"/>
    <mergeCell ref="B58:B61"/>
    <mergeCell ref="C58:C61"/>
    <mergeCell ref="G58:G61"/>
    <mergeCell ref="H58:J58"/>
    <mergeCell ref="K58:U58"/>
    <mergeCell ref="V58:V60"/>
    <mergeCell ref="W58:Z58"/>
    <mergeCell ref="AA58:AA60"/>
    <mergeCell ref="AD59:AD60"/>
    <mergeCell ref="AB58:AB60"/>
    <mergeCell ref="AC58:AC60"/>
    <mergeCell ref="AD58:AE58"/>
    <mergeCell ref="H59:H61"/>
    <mergeCell ref="I59:I61"/>
    <mergeCell ref="J59:J61"/>
    <mergeCell ref="K59:K6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4"/>
  <sheetViews>
    <sheetView workbookViewId="0">
      <selection activeCell="B14" sqref="B14:C14"/>
    </sheetView>
  </sheetViews>
  <sheetFormatPr defaultRowHeight="15" x14ac:dyDescent="0.25"/>
  <cols>
    <col min="1" max="1" width="5.5703125" customWidth="1"/>
    <col min="4" max="14" width="9.140625" customWidth="1"/>
    <col min="15" max="15" width="9.140625" style="1281" customWidth="1"/>
    <col min="16" max="16" width="9.140625" style="1275" customWidth="1"/>
    <col min="17" max="18" width="9.140625" customWidth="1"/>
    <col min="23" max="23" width="5.5703125" customWidth="1"/>
    <col min="24" max="24" width="9.140625" style="1281"/>
  </cols>
  <sheetData>
    <row r="2" spans="2:24" x14ac:dyDescent="0.25">
      <c r="K2" s="288"/>
      <c r="S2" s="288"/>
      <c r="T2" s="4"/>
      <c r="U2" s="4"/>
      <c r="V2" s="4"/>
      <c r="W2" s="4"/>
    </row>
    <row r="3" spans="2:24" x14ac:dyDescent="0.25">
      <c r="D3" s="1276" t="s">
        <v>560</v>
      </c>
      <c r="E3" s="1276" t="s">
        <v>562</v>
      </c>
      <c r="F3" s="1276" t="s">
        <v>561</v>
      </c>
      <c r="G3" s="1276" t="s">
        <v>563</v>
      </c>
      <c r="H3" s="1276" t="s">
        <v>564</v>
      </c>
      <c r="I3" s="1276" t="s">
        <v>559</v>
      </c>
      <c r="J3" s="1276" t="s">
        <v>242</v>
      </c>
      <c r="K3" s="1279" t="s">
        <v>565</v>
      </c>
      <c r="L3" s="1276" t="s">
        <v>566</v>
      </c>
      <c r="M3" s="1276" t="s">
        <v>572</v>
      </c>
      <c r="N3" s="1276" t="s">
        <v>567</v>
      </c>
      <c r="O3" s="1276" t="s">
        <v>568</v>
      </c>
      <c r="P3" s="1276" t="s">
        <v>569</v>
      </c>
      <c r="Q3" s="1276" t="s">
        <v>570</v>
      </c>
      <c r="R3" s="1276" t="s">
        <v>304</v>
      </c>
      <c r="S3" s="1279" t="s">
        <v>571</v>
      </c>
      <c r="T3" s="1286" t="s">
        <v>573</v>
      </c>
      <c r="U3" s="1286" t="s">
        <v>535</v>
      </c>
      <c r="V3" s="1286" t="s">
        <v>445</v>
      </c>
      <c r="W3" s="1286"/>
      <c r="X3" s="1276" t="s">
        <v>103</v>
      </c>
    </row>
    <row r="4" spans="2:24" x14ac:dyDescent="0.25">
      <c r="B4" s="1885" t="s">
        <v>53</v>
      </c>
      <c r="C4" s="1885"/>
      <c r="D4" s="1275">
        <v>78</v>
      </c>
      <c r="E4" s="1275">
        <v>78</v>
      </c>
      <c r="F4" s="1275">
        <v>78</v>
      </c>
      <c r="G4" s="1275">
        <v>78</v>
      </c>
      <c r="H4" s="1275">
        <v>78</v>
      </c>
      <c r="I4" s="1275">
        <v>78</v>
      </c>
      <c r="J4" s="1275">
        <v>78</v>
      </c>
      <c r="K4" s="1280"/>
      <c r="L4" s="1275"/>
      <c r="M4" s="1275"/>
      <c r="S4" s="288"/>
      <c r="T4" s="4"/>
      <c r="U4" s="4"/>
      <c r="V4" s="4"/>
      <c r="W4" s="4"/>
      <c r="X4" s="1281">
        <f>SUM(D4:S4)</f>
        <v>546</v>
      </c>
    </row>
    <row r="5" spans="2:24" x14ac:dyDescent="0.25">
      <c r="D5" s="1275"/>
      <c r="E5" s="1275"/>
      <c r="F5" s="1275"/>
      <c r="G5" s="1275"/>
      <c r="H5" s="1275"/>
      <c r="I5" s="1275"/>
      <c r="J5" s="1275"/>
      <c r="K5" s="1280"/>
      <c r="L5" s="1275"/>
      <c r="M5" s="1275"/>
      <c r="S5" s="288"/>
      <c r="T5" s="4"/>
      <c r="U5" s="4"/>
      <c r="V5" s="4"/>
      <c r="W5" s="4"/>
      <c r="X5" s="1281">
        <f t="shared" ref="X5:X6" si="0">SUM(D5:S5)</f>
        <v>0</v>
      </c>
    </row>
    <row r="6" spans="2:24" x14ac:dyDescent="0.25">
      <c r="B6" s="1738" t="s">
        <v>313</v>
      </c>
      <c r="C6" s="1738"/>
      <c r="D6" s="1275"/>
      <c r="E6" s="1275"/>
      <c r="F6" s="1275"/>
      <c r="G6" s="1275"/>
      <c r="H6" s="1275"/>
      <c r="I6" s="1275"/>
      <c r="J6" s="1275"/>
      <c r="K6" s="1280"/>
      <c r="L6" s="1275">
        <v>132</v>
      </c>
      <c r="M6" s="1275">
        <v>132</v>
      </c>
      <c r="N6" s="1275">
        <v>132</v>
      </c>
      <c r="O6" s="1281">
        <v>136</v>
      </c>
      <c r="P6" s="1275">
        <v>120</v>
      </c>
      <c r="Q6" s="1282">
        <v>120</v>
      </c>
      <c r="R6" s="1285">
        <v>132</v>
      </c>
      <c r="S6" s="288"/>
      <c r="T6" s="1282">
        <v>50</v>
      </c>
      <c r="U6" s="1282">
        <v>30</v>
      </c>
      <c r="V6" s="1282">
        <v>50</v>
      </c>
      <c r="W6" s="4"/>
      <c r="X6" s="1281">
        <f t="shared" si="0"/>
        <v>904</v>
      </c>
    </row>
    <row r="7" spans="2:24" x14ac:dyDescent="0.25">
      <c r="D7" s="1275"/>
      <c r="E7" s="1275"/>
      <c r="F7" s="1275"/>
      <c r="G7" s="1275"/>
      <c r="H7" s="1275"/>
      <c r="I7" s="1275"/>
      <c r="J7" s="1275"/>
      <c r="K7" s="1280"/>
      <c r="L7" s="1275"/>
      <c r="M7" s="1275"/>
      <c r="S7" s="288"/>
      <c r="T7" s="4"/>
      <c r="U7" s="4"/>
      <c r="V7" s="4"/>
      <c r="W7" s="4"/>
    </row>
    <row r="8" spans="2:24" x14ac:dyDescent="0.25">
      <c r="D8" s="1275"/>
      <c r="E8" s="1275"/>
      <c r="F8" s="1275"/>
      <c r="G8" s="1275"/>
      <c r="H8" s="1275"/>
      <c r="I8" s="1275"/>
      <c r="J8" s="1275"/>
      <c r="K8" s="1280"/>
      <c r="L8" s="1275"/>
      <c r="M8" s="1275"/>
      <c r="S8" s="288"/>
      <c r="T8" s="4"/>
      <c r="U8" s="4"/>
      <c r="V8" s="4"/>
      <c r="W8" s="4"/>
      <c r="X8" s="1276">
        <f>SUM(X4:X7)</f>
        <v>1450</v>
      </c>
    </row>
    <row r="9" spans="2:24" x14ac:dyDescent="0.25">
      <c r="D9" s="1275"/>
      <c r="E9" s="1275"/>
      <c r="F9" s="1275"/>
      <c r="G9" s="1275"/>
      <c r="H9" s="1275"/>
      <c r="I9" s="1275"/>
      <c r="J9" s="1275"/>
      <c r="K9" s="1280"/>
      <c r="L9" s="1275"/>
      <c r="M9" s="1275"/>
      <c r="S9" s="288"/>
      <c r="T9" s="4"/>
      <c r="U9" s="4"/>
      <c r="V9" s="4"/>
      <c r="W9" s="4"/>
    </row>
    <row r="10" spans="2:24" x14ac:dyDescent="0.25">
      <c r="D10" s="1275"/>
      <c r="E10" s="1275"/>
      <c r="F10" s="1275"/>
      <c r="G10" s="1275"/>
      <c r="H10" s="1275"/>
      <c r="I10" s="1275"/>
      <c r="J10" s="1275"/>
      <c r="K10" s="1280"/>
      <c r="L10" s="1275"/>
      <c r="M10" s="1275"/>
      <c r="S10" s="288"/>
      <c r="T10" s="4"/>
      <c r="U10" s="4"/>
      <c r="V10" s="4"/>
      <c r="W10" s="4"/>
    </row>
    <row r="11" spans="2:24" x14ac:dyDescent="0.25">
      <c r="D11" s="1275"/>
      <c r="E11" s="1275"/>
      <c r="F11" s="1275"/>
      <c r="G11" s="1275"/>
      <c r="H11" s="1275"/>
      <c r="I11" s="1275"/>
      <c r="J11" s="1275"/>
      <c r="K11" s="1280"/>
      <c r="L11" s="1275"/>
      <c r="M11" s="1275"/>
      <c r="S11" s="288"/>
      <c r="T11" s="4"/>
      <c r="U11" s="4"/>
      <c r="V11" s="4"/>
      <c r="W11" s="4"/>
    </row>
    <row r="12" spans="2:24" x14ac:dyDescent="0.25">
      <c r="D12" s="1275"/>
      <c r="E12" s="1275"/>
      <c r="F12" s="1275"/>
      <c r="G12" s="1275"/>
      <c r="H12" s="1275"/>
      <c r="I12" s="1275"/>
      <c r="J12" s="1275"/>
      <c r="K12" s="1275"/>
      <c r="L12" s="1275"/>
      <c r="M12" s="1275"/>
      <c r="S12" s="288"/>
      <c r="T12" s="4"/>
      <c r="U12" s="4"/>
      <c r="V12" s="4"/>
      <c r="W12" s="4"/>
    </row>
    <row r="13" spans="2:24" x14ac:dyDescent="0.25"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</row>
    <row r="14" spans="2:24" x14ac:dyDescent="0.25">
      <c r="B14" s="1738"/>
      <c r="C14" s="1738"/>
      <c r="D14" s="1275"/>
      <c r="E14" s="1275"/>
      <c r="F14" s="1275"/>
      <c r="G14" s="1275"/>
      <c r="H14" s="1275"/>
      <c r="I14" s="1275"/>
      <c r="J14" s="1275"/>
      <c r="K14" s="1275"/>
      <c r="L14" s="1275"/>
      <c r="M14" s="1275"/>
    </row>
  </sheetData>
  <mergeCells count="3">
    <mergeCell ref="B4:C4"/>
    <mergeCell ref="B6:C6"/>
    <mergeCell ref="B14:C1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6"/>
  <sheetViews>
    <sheetView workbookViewId="0">
      <selection sqref="A1:XFD1048576"/>
    </sheetView>
  </sheetViews>
  <sheetFormatPr defaultRowHeight="15" x14ac:dyDescent="0.25"/>
  <cols>
    <col min="1" max="1" width="3.42578125" customWidth="1"/>
    <col min="2" max="2" width="9.28515625" customWidth="1"/>
    <col min="3" max="3" width="27.7109375" style="411" customWidth="1"/>
    <col min="4" max="6" width="5.140625" hidden="1" customWidth="1"/>
    <col min="7" max="7" width="10.28515625" hidden="1" customWidth="1"/>
    <col min="8" max="8" width="7" style="1340" customWidth="1"/>
    <col min="9" max="9" width="7" hidden="1" customWidth="1"/>
    <col min="10" max="10" width="8.85546875" style="1" customWidth="1"/>
    <col min="11" max="13" width="6.5703125" style="1341" customWidth="1"/>
    <col min="14" max="14" width="6.5703125" customWidth="1"/>
    <col min="15" max="15" width="6.5703125" style="1341" customWidth="1"/>
    <col min="16" max="16" width="7.42578125" style="1341" customWidth="1"/>
    <col min="17" max="17" width="6.5703125" customWidth="1"/>
    <col min="18" max="18" width="6.5703125" hidden="1" customWidth="1"/>
    <col min="19" max="21" width="6.5703125" customWidth="1"/>
    <col min="22" max="22" width="7.140625" style="223" customWidth="1"/>
    <col min="23" max="24" width="7.140625" style="1341" customWidth="1"/>
    <col min="25" max="25" width="7" customWidth="1"/>
    <col min="26" max="27" width="7" style="1341" customWidth="1"/>
    <col min="28" max="31" width="7" customWidth="1"/>
    <col min="32" max="32" width="9.5703125" hidden="1" customWidth="1"/>
    <col min="33" max="33" width="12.28515625" hidden="1" customWidth="1"/>
    <col min="34" max="34" width="26.7109375" style="1339" hidden="1" customWidth="1"/>
  </cols>
  <sheetData>
    <row r="1" spans="1:35" ht="0.75" customHeight="1" x14ac:dyDescent="0.25"/>
    <row r="2" spans="1:35" ht="15" customHeight="1" x14ac:dyDescent="0.3">
      <c r="AB2" s="1736"/>
      <c r="AC2" s="1736"/>
      <c r="AD2" s="1736"/>
      <c r="AE2" s="1736"/>
      <c r="AF2" s="1331"/>
    </row>
    <row r="3" spans="1:35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>
        <v>31</v>
      </c>
      <c r="AE3" s="3" t="s">
        <v>574</v>
      </c>
      <c r="AF3" s="3"/>
      <c r="AG3" s="3"/>
    </row>
    <row r="4" spans="1:35" ht="21.75" customHeight="1" thickBot="1" x14ac:dyDescent="0.35">
      <c r="B4" s="1739" t="s">
        <v>272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1:35" s="4" customFormat="1" ht="25.5" customHeight="1" thickBot="1" x14ac:dyDescent="0.3">
      <c r="B5" s="1740" t="s">
        <v>2</v>
      </c>
      <c r="C5" s="1829" t="s">
        <v>3</v>
      </c>
      <c r="D5" s="1332"/>
      <c r="E5" s="1332"/>
      <c r="F5" s="1332"/>
      <c r="G5" s="1894" t="s">
        <v>4</v>
      </c>
      <c r="H5" s="1895" t="s">
        <v>5</v>
      </c>
      <c r="I5" s="1742" t="s">
        <v>6</v>
      </c>
      <c r="J5" s="1745" t="s">
        <v>7</v>
      </c>
      <c r="K5" s="1748" t="s">
        <v>575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576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  <c r="AH5" s="1807" t="s">
        <v>354</v>
      </c>
    </row>
    <row r="6" spans="1:35" s="4" customFormat="1" ht="27.75" customHeight="1" thickBot="1" x14ac:dyDescent="0.3">
      <c r="B6" s="1740"/>
      <c r="C6" s="1829"/>
      <c r="D6" s="1332"/>
      <c r="E6" s="1332"/>
      <c r="F6" s="1332"/>
      <c r="G6" s="1894"/>
      <c r="H6" s="1895"/>
      <c r="I6" s="1743"/>
      <c r="J6" s="1772"/>
      <c r="K6" s="1891" t="s">
        <v>12</v>
      </c>
      <c r="L6" s="1728" t="s">
        <v>13</v>
      </c>
      <c r="M6" s="1729"/>
      <c r="N6" s="1729"/>
      <c r="O6" s="1722"/>
      <c r="P6" s="1886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888" t="s">
        <v>12</v>
      </c>
      <c r="W6" s="1728" t="s">
        <v>13</v>
      </c>
      <c r="X6" s="1729"/>
      <c r="Y6" s="1729"/>
      <c r="Z6" s="1722"/>
      <c r="AA6" s="1886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  <c r="AH6" s="1808"/>
    </row>
    <row r="7" spans="1:35" s="4" customFormat="1" ht="18" customHeight="1" thickBot="1" x14ac:dyDescent="0.3">
      <c r="B7" s="1740"/>
      <c r="C7" s="1829"/>
      <c r="D7" s="1332"/>
      <c r="E7" s="1332"/>
      <c r="F7" s="1332"/>
      <c r="G7" s="1894"/>
      <c r="H7" s="1895"/>
      <c r="I7" s="1743"/>
      <c r="J7" s="1772"/>
      <c r="K7" s="1892"/>
      <c r="L7" s="1886" t="s">
        <v>12</v>
      </c>
      <c r="M7" s="1728" t="s">
        <v>19</v>
      </c>
      <c r="N7" s="1729"/>
      <c r="O7" s="1722"/>
      <c r="P7" s="1890"/>
      <c r="Q7" s="1724"/>
      <c r="R7" s="1724"/>
      <c r="S7" s="1724"/>
      <c r="T7" s="1730" t="s">
        <v>20</v>
      </c>
      <c r="U7" s="1732" t="s">
        <v>21</v>
      </c>
      <c r="V7" s="1888"/>
      <c r="W7" s="1886" t="s">
        <v>12</v>
      </c>
      <c r="X7" s="1728" t="s">
        <v>19</v>
      </c>
      <c r="Y7" s="1729"/>
      <c r="Z7" s="1722"/>
      <c r="AA7" s="1890"/>
      <c r="AB7" s="1724"/>
      <c r="AC7" s="1724"/>
      <c r="AD7" s="1730" t="s">
        <v>20</v>
      </c>
      <c r="AE7" s="1732" t="s">
        <v>21</v>
      </c>
      <c r="AF7" s="1751"/>
      <c r="AG7" s="1754"/>
      <c r="AH7" s="1808"/>
    </row>
    <row r="8" spans="1:35" s="4" customFormat="1" ht="168.75" customHeight="1" thickBot="1" x14ac:dyDescent="0.3">
      <c r="B8" s="1740"/>
      <c r="C8" s="1829"/>
      <c r="D8" s="1332"/>
      <c r="E8" s="1332"/>
      <c r="F8" s="1332"/>
      <c r="G8" s="1894"/>
      <c r="H8" s="1895"/>
      <c r="I8" s="1744"/>
      <c r="J8" s="1773"/>
      <c r="K8" s="1893"/>
      <c r="L8" s="1887"/>
      <c r="M8" s="1342" t="s">
        <v>22</v>
      </c>
      <c r="N8" s="6" t="s">
        <v>23</v>
      </c>
      <c r="O8" s="1342" t="s">
        <v>24</v>
      </c>
      <c r="P8" s="1887"/>
      <c r="Q8" s="1725"/>
      <c r="R8" s="1725"/>
      <c r="S8" s="1725"/>
      <c r="T8" s="1731"/>
      <c r="U8" s="1733"/>
      <c r="V8" s="1889"/>
      <c r="W8" s="1887"/>
      <c r="X8" s="1342" t="s">
        <v>22</v>
      </c>
      <c r="Y8" s="6" t="s">
        <v>23</v>
      </c>
      <c r="Z8" s="1342" t="s">
        <v>24</v>
      </c>
      <c r="AA8" s="1887"/>
      <c r="AB8" s="1725"/>
      <c r="AC8" s="1725"/>
      <c r="AD8" s="1731"/>
      <c r="AE8" s="1733"/>
      <c r="AF8" s="1752"/>
      <c r="AG8" s="1755"/>
      <c r="AH8" s="1809"/>
    </row>
    <row r="9" spans="1:35" s="7" customFormat="1" ht="30.75" customHeight="1" x14ac:dyDescent="0.25">
      <c r="A9" s="294"/>
      <c r="B9" s="439" t="s">
        <v>55</v>
      </c>
      <c r="C9" s="440" t="s">
        <v>67</v>
      </c>
      <c r="D9" s="35"/>
      <c r="E9" s="35"/>
      <c r="F9" s="35"/>
      <c r="G9" s="421" t="s">
        <v>57</v>
      </c>
      <c r="H9" s="1343">
        <v>54</v>
      </c>
      <c r="I9" s="959"/>
      <c r="J9" s="1344">
        <f>K9+V9</f>
        <v>54</v>
      </c>
      <c r="K9" s="1345">
        <f>L9+P9</f>
        <v>0</v>
      </c>
      <c r="L9" s="842">
        <f>SUM(M9:O9)</f>
        <v>0</v>
      </c>
      <c r="M9" s="842"/>
      <c r="N9" s="836"/>
      <c r="O9" s="842"/>
      <c r="P9" s="842"/>
      <c r="Q9" s="836"/>
      <c r="R9" s="836"/>
      <c r="S9" s="836"/>
      <c r="T9" s="836"/>
      <c r="U9" s="1346"/>
      <c r="V9" s="1347">
        <f>W9+AA9</f>
        <v>54</v>
      </c>
      <c r="W9" s="842">
        <f>SUM(X9:Z9)</f>
        <v>28</v>
      </c>
      <c r="X9" s="842">
        <v>16</v>
      </c>
      <c r="Y9" s="836"/>
      <c r="Z9" s="842">
        <v>12</v>
      </c>
      <c r="AA9" s="842">
        <v>26</v>
      </c>
      <c r="AB9" s="836"/>
      <c r="AC9" s="836"/>
      <c r="AD9" s="836"/>
      <c r="AE9" s="836" t="s">
        <v>62</v>
      </c>
      <c r="AF9" s="836"/>
      <c r="AG9" s="836"/>
      <c r="AH9" s="1348"/>
      <c r="AI9" s="292"/>
    </row>
    <row r="10" spans="1:35" s="215" customFormat="1" ht="33" customHeight="1" x14ac:dyDescent="0.25">
      <c r="A10" s="1349"/>
      <c r="B10" s="439" t="s">
        <v>66</v>
      </c>
      <c r="C10" s="440" t="s">
        <v>577</v>
      </c>
      <c r="D10" s="290"/>
      <c r="E10" s="290"/>
      <c r="F10" s="290"/>
      <c r="G10" s="1350" t="s">
        <v>311</v>
      </c>
      <c r="H10" s="1345">
        <v>60</v>
      </c>
      <c r="I10" s="1351"/>
      <c r="J10" s="1352">
        <f t="shared" ref="J10:J19" si="0">K10+V10</f>
        <v>70</v>
      </c>
      <c r="K10" s="1345">
        <f t="shared" ref="K10:K19" si="1">L10+P10</f>
        <v>70</v>
      </c>
      <c r="L10" s="842">
        <f>SUM(M10:O10)</f>
        <v>22</v>
      </c>
      <c r="M10" s="842">
        <v>22</v>
      </c>
      <c r="N10" s="842"/>
      <c r="O10" s="842"/>
      <c r="P10" s="842">
        <v>48</v>
      </c>
      <c r="Q10" s="842"/>
      <c r="R10" s="842"/>
      <c r="S10" s="842"/>
      <c r="T10" s="1353" t="s">
        <v>58</v>
      </c>
      <c r="U10" s="1354"/>
      <c r="V10" s="1347">
        <f t="shared" ref="V10:V25" si="2">W10+AA10</f>
        <v>0</v>
      </c>
      <c r="W10" s="842">
        <f t="shared" ref="W10:W13" si="3">SUM(X10:Z10)</f>
        <v>0</v>
      </c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1355"/>
      <c r="AI10" s="1356"/>
    </row>
    <row r="11" spans="1:35" s="215" customFormat="1" ht="33" customHeight="1" x14ac:dyDescent="0.25">
      <c r="A11" s="1349"/>
      <c r="B11" s="439" t="s">
        <v>66</v>
      </c>
      <c r="C11" s="440" t="s">
        <v>60</v>
      </c>
      <c r="D11" s="290"/>
      <c r="E11" s="290"/>
      <c r="F11" s="290"/>
      <c r="G11" s="421" t="s">
        <v>57</v>
      </c>
      <c r="H11" s="1345">
        <v>54</v>
      </c>
      <c r="I11" s="1351"/>
      <c r="J11" s="1352">
        <f t="shared" si="0"/>
        <v>54</v>
      </c>
      <c r="K11" s="1345">
        <f t="shared" si="1"/>
        <v>0</v>
      </c>
      <c r="L11" s="842">
        <f>SUM(M11:O11)</f>
        <v>0</v>
      </c>
      <c r="M11" s="842"/>
      <c r="N11" s="842"/>
      <c r="O11" s="842"/>
      <c r="P11" s="842"/>
      <c r="Q11" s="842"/>
      <c r="R11" s="842"/>
      <c r="S11" s="842"/>
      <c r="T11" s="1353"/>
      <c r="U11" s="1354"/>
      <c r="V11" s="1347">
        <f t="shared" si="2"/>
        <v>54</v>
      </c>
      <c r="W11" s="842">
        <f t="shared" si="3"/>
        <v>34</v>
      </c>
      <c r="X11" s="842">
        <v>20</v>
      </c>
      <c r="Y11" s="842"/>
      <c r="Z11" s="842">
        <v>14</v>
      </c>
      <c r="AA11" s="842">
        <v>20</v>
      </c>
      <c r="AB11" s="842"/>
      <c r="AC11" s="842"/>
      <c r="AD11" s="842"/>
      <c r="AE11" s="842" t="s">
        <v>62</v>
      </c>
      <c r="AF11" s="842"/>
      <c r="AG11" s="842"/>
      <c r="AH11" s="1355"/>
      <c r="AI11" s="1356"/>
    </row>
    <row r="12" spans="1:35" s="7" customFormat="1" ht="21" customHeight="1" x14ac:dyDescent="0.25">
      <c r="A12" s="294"/>
      <c r="B12" s="439" t="s">
        <v>59</v>
      </c>
      <c r="C12" s="440" t="s">
        <v>255</v>
      </c>
      <c r="D12" s="437"/>
      <c r="E12" s="437"/>
      <c r="F12" s="437"/>
      <c r="G12" s="421" t="s">
        <v>85</v>
      </c>
      <c r="H12" s="1345">
        <v>135</v>
      </c>
      <c r="I12" s="959"/>
      <c r="J12" s="1352">
        <f t="shared" si="0"/>
        <v>135</v>
      </c>
      <c r="K12" s="1345">
        <f t="shared" si="1"/>
        <v>66</v>
      </c>
      <c r="L12" s="842">
        <f t="shared" ref="L12:L25" si="4">SUM(M12:O12)</f>
        <v>34</v>
      </c>
      <c r="M12" s="1357">
        <v>12</v>
      </c>
      <c r="N12" s="854"/>
      <c r="O12" s="1357">
        <v>22</v>
      </c>
      <c r="P12" s="1357">
        <v>32</v>
      </c>
      <c r="Q12" s="836"/>
      <c r="R12" s="836"/>
      <c r="S12" s="836"/>
      <c r="T12" s="836"/>
      <c r="U12" s="948" t="s">
        <v>30</v>
      </c>
      <c r="V12" s="1347">
        <f t="shared" si="2"/>
        <v>69</v>
      </c>
      <c r="W12" s="842">
        <f t="shared" si="3"/>
        <v>36</v>
      </c>
      <c r="X12" s="1357">
        <v>12</v>
      </c>
      <c r="Y12" s="854"/>
      <c r="Z12" s="1357">
        <v>24</v>
      </c>
      <c r="AA12" s="1357">
        <v>33</v>
      </c>
      <c r="AB12" s="836"/>
      <c r="AC12" s="836"/>
      <c r="AD12" s="945" t="s">
        <v>58</v>
      </c>
      <c r="AE12" s="836"/>
      <c r="AF12" s="854"/>
      <c r="AG12" s="1358"/>
      <c r="AH12" s="1348"/>
      <c r="AI12" s="292"/>
    </row>
    <row r="13" spans="1:35" s="7" customFormat="1" ht="25.5" customHeight="1" x14ac:dyDescent="0.25">
      <c r="A13" s="294"/>
      <c r="B13" s="439" t="s">
        <v>63</v>
      </c>
      <c r="C13" s="440" t="s">
        <v>89</v>
      </c>
      <c r="D13" s="211"/>
      <c r="E13" s="440"/>
      <c r="F13" s="211"/>
      <c r="G13" s="421" t="s">
        <v>57</v>
      </c>
      <c r="H13" s="1345">
        <v>54</v>
      </c>
      <c r="I13" s="959"/>
      <c r="J13" s="1352">
        <f t="shared" si="0"/>
        <v>54</v>
      </c>
      <c r="K13" s="1345">
        <f t="shared" si="1"/>
        <v>0</v>
      </c>
      <c r="L13" s="842">
        <f t="shared" si="4"/>
        <v>0</v>
      </c>
      <c r="M13" s="1357"/>
      <c r="N13" s="854"/>
      <c r="O13" s="1357"/>
      <c r="P13" s="1357"/>
      <c r="Q13" s="836"/>
      <c r="R13" s="836"/>
      <c r="S13" s="836"/>
      <c r="T13" s="836"/>
      <c r="U13" s="948"/>
      <c r="V13" s="1347">
        <f t="shared" si="2"/>
        <v>54</v>
      </c>
      <c r="W13" s="842">
        <f t="shared" si="3"/>
        <v>34</v>
      </c>
      <c r="X13" s="1357">
        <v>8</v>
      </c>
      <c r="Y13" s="854"/>
      <c r="Z13" s="1357">
        <v>26</v>
      </c>
      <c r="AA13" s="1357">
        <v>20</v>
      </c>
      <c r="AB13" s="836"/>
      <c r="AC13" s="836"/>
      <c r="AD13" s="836"/>
      <c r="AE13" s="836" t="s">
        <v>62</v>
      </c>
      <c r="AF13" s="854"/>
      <c r="AG13" s="1358"/>
      <c r="AH13" s="1348"/>
      <c r="AI13" s="292"/>
    </row>
    <row r="14" spans="1:35" s="763" customFormat="1" ht="29.25" customHeight="1" x14ac:dyDescent="0.2">
      <c r="A14" s="801"/>
      <c r="B14" s="439" t="s">
        <v>578</v>
      </c>
      <c r="C14" s="440" t="s">
        <v>579</v>
      </c>
      <c r="D14" s="35"/>
      <c r="E14" s="35"/>
      <c r="F14" s="35"/>
      <c r="G14" s="421">
        <v>6712.6</v>
      </c>
      <c r="H14" s="1345">
        <v>92</v>
      </c>
      <c r="I14" s="1359" t="s">
        <v>396</v>
      </c>
      <c r="J14" s="1352">
        <f t="shared" si="0"/>
        <v>92</v>
      </c>
      <c r="K14" s="1345">
        <f t="shared" si="1"/>
        <v>92</v>
      </c>
      <c r="L14" s="842">
        <f t="shared" si="4"/>
        <v>32</v>
      </c>
      <c r="M14" s="842">
        <v>16</v>
      </c>
      <c r="N14" s="836"/>
      <c r="O14" s="842">
        <v>16</v>
      </c>
      <c r="P14" s="842">
        <v>60</v>
      </c>
      <c r="Q14" s="930" t="s">
        <v>231</v>
      </c>
      <c r="R14" s="836"/>
      <c r="S14" s="836"/>
      <c r="T14" s="836"/>
      <c r="U14" s="948" t="s">
        <v>30</v>
      </c>
      <c r="V14" s="1347">
        <f t="shared" si="2"/>
        <v>0</v>
      </c>
      <c r="W14" s="842"/>
      <c r="X14" s="842"/>
      <c r="Y14" s="836"/>
      <c r="Z14" s="842"/>
      <c r="AA14" s="842"/>
      <c r="AB14" s="836"/>
      <c r="AC14" s="836"/>
      <c r="AD14" s="836"/>
      <c r="AE14" s="836"/>
      <c r="AF14" s="836"/>
      <c r="AG14" s="836"/>
      <c r="AH14" s="1360"/>
      <c r="AI14" s="1361"/>
    </row>
    <row r="15" spans="1:35" s="587" customFormat="1" ht="24" customHeight="1" x14ac:dyDescent="0.2">
      <c r="A15" s="1362"/>
      <c r="B15" s="439" t="s">
        <v>418</v>
      </c>
      <c r="C15" s="440" t="s">
        <v>331</v>
      </c>
      <c r="D15" s="290"/>
      <c r="E15" s="290"/>
      <c r="F15" s="290"/>
      <c r="G15" s="1363" t="s">
        <v>311</v>
      </c>
      <c r="H15" s="1345">
        <v>216</v>
      </c>
      <c r="I15" s="1351"/>
      <c r="J15" s="1352">
        <f t="shared" si="0"/>
        <v>216</v>
      </c>
      <c r="K15" s="1345">
        <f>L15+P15</f>
        <v>108</v>
      </c>
      <c r="L15" s="842">
        <f t="shared" si="4"/>
        <v>46</v>
      </c>
      <c r="M15" s="842">
        <v>26</v>
      </c>
      <c r="N15" s="842"/>
      <c r="O15" s="842">
        <v>20</v>
      </c>
      <c r="P15" s="842">
        <v>62</v>
      </c>
      <c r="Q15" s="842"/>
      <c r="R15" s="842"/>
      <c r="S15" s="842"/>
      <c r="T15" s="1353"/>
      <c r="U15" s="1354" t="s">
        <v>30</v>
      </c>
      <c r="V15" s="1347">
        <f t="shared" si="2"/>
        <v>108</v>
      </c>
      <c r="W15" s="842">
        <f t="shared" ref="W15:W25" si="5">SUM(X15:Z15)</f>
        <v>46</v>
      </c>
      <c r="X15" s="842">
        <v>20</v>
      </c>
      <c r="Y15" s="842"/>
      <c r="Z15" s="842">
        <v>26</v>
      </c>
      <c r="AA15" s="842">
        <v>62</v>
      </c>
      <c r="AB15" s="842"/>
      <c r="AC15" s="842"/>
      <c r="AD15" s="1353" t="s">
        <v>58</v>
      </c>
      <c r="AE15" s="842"/>
      <c r="AF15" s="842"/>
      <c r="AG15" s="842"/>
      <c r="AH15" s="1364"/>
      <c r="AI15" s="1365"/>
    </row>
    <row r="16" spans="1:35" s="551" customFormat="1" ht="36.75" customHeight="1" x14ac:dyDescent="0.25">
      <c r="A16" s="801"/>
      <c r="B16" s="439" t="s">
        <v>277</v>
      </c>
      <c r="C16" s="440" t="s">
        <v>580</v>
      </c>
      <c r="D16" s="47"/>
      <c r="E16" s="47"/>
      <c r="F16" s="47"/>
      <c r="G16" s="1366" t="s">
        <v>57</v>
      </c>
      <c r="H16" s="1345">
        <v>54</v>
      </c>
      <c r="I16" s="1367" t="s">
        <v>396</v>
      </c>
      <c r="J16" s="1352">
        <f t="shared" si="0"/>
        <v>54</v>
      </c>
      <c r="K16" s="1345">
        <f t="shared" si="1"/>
        <v>0</v>
      </c>
      <c r="L16" s="842">
        <f t="shared" si="4"/>
        <v>0</v>
      </c>
      <c r="M16" s="842"/>
      <c r="N16" s="836"/>
      <c r="O16" s="842"/>
      <c r="P16" s="842"/>
      <c r="Q16" s="836"/>
      <c r="R16" s="836"/>
      <c r="S16" s="836"/>
      <c r="T16" s="836"/>
      <c r="U16" s="948"/>
      <c r="V16" s="1347">
        <f t="shared" si="2"/>
        <v>54</v>
      </c>
      <c r="W16" s="842">
        <f t="shared" si="5"/>
        <v>36</v>
      </c>
      <c r="X16" s="842">
        <v>26</v>
      </c>
      <c r="Y16" s="836"/>
      <c r="Z16" s="842">
        <v>10</v>
      </c>
      <c r="AA16" s="842">
        <v>18</v>
      </c>
      <c r="AB16" s="930" t="s">
        <v>231</v>
      </c>
      <c r="AC16" s="836"/>
      <c r="AD16" s="930" t="s">
        <v>58</v>
      </c>
      <c r="AE16" s="836"/>
      <c r="AF16" s="836"/>
      <c r="AG16" s="836"/>
      <c r="AH16" s="1360"/>
      <c r="AI16" s="1361"/>
    </row>
    <row r="17" spans="1:56" s="1371" customFormat="1" ht="25.5" customHeight="1" x14ac:dyDescent="0.25">
      <c r="A17" s="1368"/>
      <c r="B17" s="439" t="s">
        <v>279</v>
      </c>
      <c r="C17" s="440" t="s">
        <v>511</v>
      </c>
      <c r="D17" s="211"/>
      <c r="E17" s="440"/>
      <c r="F17" s="211"/>
      <c r="G17" s="1369">
        <v>42983</v>
      </c>
      <c r="H17" s="1370">
        <v>108</v>
      </c>
      <c r="I17" s="959"/>
      <c r="J17" s="1352">
        <f t="shared" si="0"/>
        <v>270</v>
      </c>
      <c r="K17" s="1370">
        <f t="shared" si="1"/>
        <v>270</v>
      </c>
      <c r="L17" s="836">
        <f t="shared" si="4"/>
        <v>108</v>
      </c>
      <c r="M17" s="836"/>
      <c r="N17" s="836"/>
      <c r="O17" s="836">
        <v>108</v>
      </c>
      <c r="P17" s="836">
        <v>162</v>
      </c>
      <c r="Q17" s="836"/>
      <c r="R17" s="836"/>
      <c r="S17" s="836"/>
      <c r="T17" s="836"/>
      <c r="U17" s="948" t="s">
        <v>62</v>
      </c>
      <c r="V17" s="833">
        <f t="shared" si="2"/>
        <v>0</v>
      </c>
      <c r="W17" s="836">
        <f t="shared" si="5"/>
        <v>0</v>
      </c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1360"/>
      <c r="AI17" s="1208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</row>
    <row r="18" spans="1:56" s="7" customFormat="1" ht="25.5" customHeight="1" thickBot="1" x14ac:dyDescent="0.3">
      <c r="A18" s="294"/>
      <c r="B18" s="439" t="s">
        <v>419</v>
      </c>
      <c r="C18" s="440" t="s">
        <v>466</v>
      </c>
      <c r="D18" s="211"/>
      <c r="E18" s="440"/>
      <c r="F18" s="211"/>
      <c r="G18" s="1369" t="s">
        <v>581</v>
      </c>
      <c r="H18" s="1372">
        <v>108</v>
      </c>
      <c r="I18" s="959"/>
      <c r="J18" s="1352">
        <f t="shared" si="0"/>
        <v>216</v>
      </c>
      <c r="K18" s="1370">
        <f t="shared" si="1"/>
        <v>0</v>
      </c>
      <c r="L18" s="836">
        <f t="shared" si="4"/>
        <v>0</v>
      </c>
      <c r="M18" s="836"/>
      <c r="N18" s="836"/>
      <c r="O18" s="836"/>
      <c r="P18" s="836"/>
      <c r="Q18" s="836"/>
      <c r="R18" s="836"/>
      <c r="S18" s="836"/>
      <c r="T18" s="836"/>
      <c r="U18" s="948"/>
      <c r="V18" s="833">
        <f t="shared" si="2"/>
        <v>216</v>
      </c>
      <c r="W18" s="836">
        <f t="shared" si="5"/>
        <v>108</v>
      </c>
      <c r="X18" s="836"/>
      <c r="Y18" s="836"/>
      <c r="Z18" s="836">
        <v>108</v>
      </c>
      <c r="AA18" s="836">
        <v>108</v>
      </c>
      <c r="AB18" s="836"/>
      <c r="AC18" s="836"/>
      <c r="AD18" s="836"/>
      <c r="AE18" s="836" t="s">
        <v>62</v>
      </c>
      <c r="AF18" s="836"/>
      <c r="AG18" s="836"/>
      <c r="AH18" s="1360"/>
      <c r="AI18" s="292"/>
    </row>
    <row r="19" spans="1:56" s="7" customFormat="1" ht="20.25" customHeight="1" x14ac:dyDescent="0.25">
      <c r="A19" s="294"/>
      <c r="B19" s="439" t="s">
        <v>582</v>
      </c>
      <c r="C19" s="440" t="s">
        <v>487</v>
      </c>
      <c r="D19" s="211"/>
      <c r="E19" s="440"/>
      <c r="F19" s="211"/>
      <c r="G19" s="1373">
        <v>0.55555555555555558</v>
      </c>
      <c r="H19" s="1374">
        <v>150</v>
      </c>
      <c r="I19" s="1375"/>
      <c r="J19" s="1352">
        <f t="shared" si="0"/>
        <v>270</v>
      </c>
      <c r="K19" s="833">
        <f t="shared" si="1"/>
        <v>0</v>
      </c>
      <c r="L19" s="836">
        <f t="shared" si="4"/>
        <v>0</v>
      </c>
      <c r="M19" s="836"/>
      <c r="N19" s="836"/>
      <c r="O19" s="836"/>
      <c r="P19" s="836"/>
      <c r="Q19" s="836"/>
      <c r="R19" s="836"/>
      <c r="S19" s="836"/>
      <c r="T19" s="836"/>
      <c r="U19" s="948"/>
      <c r="V19" s="833">
        <f t="shared" si="2"/>
        <v>270</v>
      </c>
      <c r="W19" s="836">
        <f t="shared" si="5"/>
        <v>150</v>
      </c>
      <c r="X19" s="836"/>
      <c r="Y19" s="836"/>
      <c r="Z19" s="836">
        <v>150</v>
      </c>
      <c r="AA19" s="836">
        <v>120</v>
      </c>
      <c r="AB19" s="836"/>
      <c r="AC19" s="836"/>
      <c r="AD19" s="836"/>
      <c r="AE19" s="948"/>
      <c r="AF19" s="833"/>
      <c r="AG19" s="836"/>
      <c r="AH19" s="1376"/>
    </row>
    <row r="20" spans="1:56" s="7" customFormat="1" ht="24" customHeight="1" x14ac:dyDescent="0.25">
      <c r="A20" s="294"/>
      <c r="B20" s="439" t="s">
        <v>583</v>
      </c>
      <c r="C20" s="440" t="s">
        <v>584</v>
      </c>
      <c r="D20" s="35"/>
      <c r="E20" s="35"/>
      <c r="F20" s="35"/>
      <c r="G20" s="421" t="s">
        <v>85</v>
      </c>
      <c r="H20" s="1377">
        <v>135</v>
      </c>
      <c r="I20" s="833"/>
      <c r="J20" s="1378">
        <f>K20+V20</f>
        <v>135</v>
      </c>
      <c r="K20" s="1347">
        <f>L20+P20</f>
        <v>135</v>
      </c>
      <c r="L20" s="842">
        <f t="shared" si="4"/>
        <v>55</v>
      </c>
      <c r="M20" s="842">
        <v>21</v>
      </c>
      <c r="N20" s="836"/>
      <c r="O20" s="842">
        <v>34</v>
      </c>
      <c r="P20" s="842">
        <v>80</v>
      </c>
      <c r="Q20" s="836"/>
      <c r="R20" s="836"/>
      <c r="S20" s="836"/>
      <c r="T20" s="930" t="s">
        <v>58</v>
      </c>
      <c r="U20" s="948"/>
      <c r="V20" s="1347">
        <f t="shared" si="2"/>
        <v>0</v>
      </c>
      <c r="W20" s="842">
        <f t="shared" si="5"/>
        <v>0</v>
      </c>
      <c r="X20" s="842"/>
      <c r="Y20" s="836"/>
      <c r="Z20" s="842"/>
      <c r="AA20" s="842"/>
      <c r="AB20" s="836"/>
      <c r="AC20" s="836"/>
      <c r="AD20" s="836"/>
      <c r="AE20" s="948"/>
      <c r="AF20" s="833"/>
      <c r="AG20" s="836"/>
      <c r="AH20" s="1379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97" customFormat="1" ht="29.25" customHeight="1" x14ac:dyDescent="0.25">
      <c r="A21" s="1176"/>
      <c r="B21" s="439" t="s">
        <v>585</v>
      </c>
      <c r="C21" s="440" t="s">
        <v>586</v>
      </c>
      <c r="D21" s="1380"/>
      <c r="E21" s="1380"/>
      <c r="F21" s="1380"/>
      <c r="G21" s="1381" t="s">
        <v>61</v>
      </c>
      <c r="H21" s="1377">
        <v>162</v>
      </c>
      <c r="I21" s="957"/>
      <c r="J21" s="1378">
        <f t="shared" ref="J21:J25" si="6">K21+V21</f>
        <v>162</v>
      </c>
      <c r="K21" s="1347">
        <f t="shared" ref="K21:K25" si="7">L21+P21</f>
        <v>0</v>
      </c>
      <c r="L21" s="842">
        <f t="shared" si="4"/>
        <v>0</v>
      </c>
      <c r="M21" s="1382"/>
      <c r="N21" s="1383"/>
      <c r="O21" s="1382"/>
      <c r="P21" s="1382"/>
      <c r="Q21" s="1383"/>
      <c r="R21" s="1383"/>
      <c r="S21" s="1383"/>
      <c r="T21" s="1383"/>
      <c r="U21" s="1384"/>
      <c r="V21" s="1347">
        <f t="shared" si="2"/>
        <v>162</v>
      </c>
      <c r="W21" s="842">
        <f t="shared" si="5"/>
        <v>62</v>
      </c>
      <c r="X21" s="1357">
        <v>14</v>
      </c>
      <c r="Y21" s="854"/>
      <c r="Z21" s="1357">
        <v>48</v>
      </c>
      <c r="AA21" s="1357">
        <v>100</v>
      </c>
      <c r="AB21" s="854"/>
      <c r="AC21" s="836"/>
      <c r="AD21" s="836"/>
      <c r="AE21" s="948" t="s">
        <v>62</v>
      </c>
      <c r="AF21" s="927"/>
      <c r="AG21" s="836"/>
      <c r="AH21" s="1379"/>
    </row>
    <row r="22" spans="1:56" s="1391" customFormat="1" ht="22.5" customHeight="1" x14ac:dyDescent="0.25">
      <c r="A22" s="1385"/>
      <c r="B22" s="315" t="s">
        <v>587</v>
      </c>
      <c r="C22" s="1386" t="s">
        <v>588</v>
      </c>
      <c r="D22" s="1387"/>
      <c r="E22" s="1387"/>
      <c r="F22" s="1387"/>
      <c r="G22" s="1388" t="s">
        <v>147</v>
      </c>
      <c r="H22" s="1377">
        <v>108</v>
      </c>
      <c r="I22" s="1389"/>
      <c r="J22" s="1378">
        <f t="shared" si="6"/>
        <v>108</v>
      </c>
      <c r="K22" s="1347">
        <f t="shared" si="7"/>
        <v>70</v>
      </c>
      <c r="L22" s="842">
        <f t="shared" si="4"/>
        <v>40</v>
      </c>
      <c r="M22" s="842">
        <v>30</v>
      </c>
      <c r="N22" s="842"/>
      <c r="O22" s="842">
        <v>10</v>
      </c>
      <c r="P22" s="842">
        <v>30</v>
      </c>
      <c r="Q22" s="842"/>
      <c r="R22" s="842"/>
      <c r="S22" s="842"/>
      <c r="T22" s="842"/>
      <c r="U22" s="1354" t="s">
        <v>30</v>
      </c>
      <c r="V22" s="1347">
        <f t="shared" si="2"/>
        <v>38</v>
      </c>
      <c r="W22" s="842">
        <f t="shared" si="5"/>
        <v>20</v>
      </c>
      <c r="X22" s="842">
        <v>12</v>
      </c>
      <c r="Y22" s="842"/>
      <c r="Z22" s="842">
        <v>8</v>
      </c>
      <c r="AA22" s="842">
        <v>18</v>
      </c>
      <c r="AB22" s="1353"/>
      <c r="AC22" s="1353"/>
      <c r="AD22" s="1353"/>
      <c r="AE22" s="1354" t="s">
        <v>62</v>
      </c>
      <c r="AF22" s="1390"/>
      <c r="AG22" s="836"/>
      <c r="AH22" s="1358"/>
    </row>
    <row r="23" spans="1:56" s="1391" customFormat="1" ht="21" customHeight="1" x14ac:dyDescent="0.25">
      <c r="A23" s="1385"/>
      <c r="B23" s="315" t="s">
        <v>589</v>
      </c>
      <c r="C23" s="1386" t="s">
        <v>590</v>
      </c>
      <c r="D23" s="222"/>
      <c r="E23" s="222"/>
      <c r="F23" s="222"/>
      <c r="G23" s="1388" t="s">
        <v>85</v>
      </c>
      <c r="H23" s="1377">
        <v>135</v>
      </c>
      <c r="I23" s="1389"/>
      <c r="J23" s="1378">
        <f t="shared" si="6"/>
        <v>135</v>
      </c>
      <c r="K23" s="1347">
        <f t="shared" si="7"/>
        <v>135</v>
      </c>
      <c r="L23" s="842">
        <f t="shared" si="4"/>
        <v>64</v>
      </c>
      <c r="M23" s="842">
        <v>14</v>
      </c>
      <c r="N23" s="842"/>
      <c r="O23" s="842">
        <v>50</v>
      </c>
      <c r="P23" s="842">
        <v>71</v>
      </c>
      <c r="Q23" s="842"/>
      <c r="R23" s="1353"/>
      <c r="S23" s="1353"/>
      <c r="T23" s="1353"/>
      <c r="U23" s="1354" t="s">
        <v>62</v>
      </c>
      <c r="V23" s="1347">
        <f t="shared" si="2"/>
        <v>0</v>
      </c>
      <c r="W23" s="842">
        <f t="shared" si="5"/>
        <v>0</v>
      </c>
      <c r="X23" s="842"/>
      <c r="Y23" s="842"/>
      <c r="Z23" s="842"/>
      <c r="AA23" s="842"/>
      <c r="AB23" s="842"/>
      <c r="AC23" s="1353"/>
      <c r="AD23" s="1353"/>
      <c r="AE23" s="1354"/>
      <c r="AF23" s="1390"/>
      <c r="AG23" s="836"/>
      <c r="AH23" s="1358"/>
    </row>
    <row r="24" spans="1:56" s="1400" customFormat="1" ht="31.5" customHeight="1" x14ac:dyDescent="0.25">
      <c r="A24" s="1392"/>
      <c r="B24" s="1393" t="s">
        <v>591</v>
      </c>
      <c r="C24" s="437" t="s">
        <v>592</v>
      </c>
      <c r="D24" s="290"/>
      <c r="E24" s="290"/>
      <c r="F24" s="290"/>
      <c r="G24" s="1363" t="s">
        <v>73</v>
      </c>
      <c r="H24" s="1394">
        <v>162</v>
      </c>
      <c r="I24" s="1395"/>
      <c r="J24" s="1378">
        <f t="shared" si="6"/>
        <v>162</v>
      </c>
      <c r="K24" s="1347">
        <f t="shared" si="7"/>
        <v>72</v>
      </c>
      <c r="L24" s="842">
        <f t="shared" si="4"/>
        <v>32</v>
      </c>
      <c r="M24" s="1357">
        <v>20</v>
      </c>
      <c r="N24" s="1357"/>
      <c r="O24" s="1357">
        <v>12</v>
      </c>
      <c r="P24" s="1357">
        <v>40</v>
      </c>
      <c r="Q24" s="1357"/>
      <c r="R24" s="1357"/>
      <c r="S24" s="1357"/>
      <c r="T24" s="1357"/>
      <c r="U24" s="1396" t="s">
        <v>30</v>
      </c>
      <c r="V24" s="1347">
        <f t="shared" si="2"/>
        <v>90</v>
      </c>
      <c r="W24" s="842">
        <f t="shared" si="5"/>
        <v>44</v>
      </c>
      <c r="X24" s="1357">
        <v>20</v>
      </c>
      <c r="Y24" s="1357"/>
      <c r="Z24" s="1357">
        <v>24</v>
      </c>
      <c r="AA24" s="1357">
        <v>46</v>
      </c>
      <c r="AB24" s="1357"/>
      <c r="AC24" s="1357"/>
      <c r="AD24" s="1397"/>
      <c r="AE24" s="1396" t="s">
        <v>62</v>
      </c>
      <c r="AF24" s="1398"/>
      <c r="AG24" s="1399"/>
      <c r="AH24" s="1358"/>
    </row>
    <row r="25" spans="1:56" s="1391" customFormat="1" ht="21" customHeight="1" thickBot="1" x14ac:dyDescent="0.3">
      <c r="A25" s="1385"/>
      <c r="B25" s="1401" t="s">
        <v>593</v>
      </c>
      <c r="C25" s="1402" t="s">
        <v>463</v>
      </c>
      <c r="D25" s="1403"/>
      <c r="E25" s="1403"/>
      <c r="F25" s="1403"/>
      <c r="G25" s="1404" t="s">
        <v>180</v>
      </c>
      <c r="H25" s="1405">
        <v>54</v>
      </c>
      <c r="I25" s="1406"/>
      <c r="J25" s="1407">
        <f t="shared" si="6"/>
        <v>54</v>
      </c>
      <c r="K25" s="1406">
        <f t="shared" si="7"/>
        <v>0</v>
      </c>
      <c r="L25" s="1408">
        <f t="shared" si="4"/>
        <v>0</v>
      </c>
      <c r="M25" s="1408"/>
      <c r="N25" s="1408"/>
      <c r="O25" s="1408"/>
      <c r="P25" s="1408"/>
      <c r="Q25" s="1408"/>
      <c r="R25" s="1408"/>
      <c r="S25" s="1408"/>
      <c r="T25" s="1408"/>
      <c r="U25" s="1409"/>
      <c r="V25" s="1406">
        <f t="shared" si="2"/>
        <v>54</v>
      </c>
      <c r="W25" s="1408">
        <f t="shared" si="5"/>
        <v>24</v>
      </c>
      <c r="X25" s="1408">
        <v>6</v>
      </c>
      <c r="Y25" s="1408"/>
      <c r="Z25" s="1408">
        <v>18</v>
      </c>
      <c r="AA25" s="1408">
        <v>30</v>
      </c>
      <c r="AB25" s="1408"/>
      <c r="AC25" s="1408"/>
      <c r="AD25" s="1410" t="s">
        <v>58</v>
      </c>
      <c r="AE25" s="1411"/>
      <c r="AF25" s="1390"/>
      <c r="AG25" s="1412"/>
      <c r="AH25" s="1358"/>
    </row>
    <row r="26" spans="1:56" s="1424" customFormat="1" ht="18" customHeight="1" thickBot="1" x14ac:dyDescent="0.3">
      <c r="A26" s="1413"/>
      <c r="B26" s="1414"/>
      <c r="C26" s="1415" t="s">
        <v>95</v>
      </c>
      <c r="D26" s="1416"/>
      <c r="E26" s="1416"/>
      <c r="F26" s="1416"/>
      <c r="G26" s="1417"/>
      <c r="H26" s="1418">
        <f t="shared" ref="H26:K26" si="8">SUM(H9:H25)</f>
        <v>1841</v>
      </c>
      <c r="I26" s="1419">
        <f t="shared" si="8"/>
        <v>0</v>
      </c>
      <c r="J26" s="1420">
        <f t="shared" si="8"/>
        <v>2241</v>
      </c>
      <c r="K26" s="1419">
        <f t="shared" si="8"/>
        <v>1018</v>
      </c>
      <c r="L26" s="1421">
        <f>SUM(L9:L25)</f>
        <v>433</v>
      </c>
      <c r="M26" s="1421">
        <f>SUM(M9:M25)</f>
        <v>161</v>
      </c>
      <c r="N26" s="1421">
        <f t="shared" ref="N26:P26" si="9">SUM(N9:N25)</f>
        <v>0</v>
      </c>
      <c r="O26" s="1421">
        <f t="shared" si="9"/>
        <v>272</v>
      </c>
      <c r="P26" s="1421">
        <f t="shared" si="9"/>
        <v>585</v>
      </c>
      <c r="Q26" s="1421"/>
      <c r="R26" s="1421"/>
      <c r="S26" s="1421"/>
      <c r="T26" s="1421"/>
      <c r="U26" s="1420"/>
      <c r="V26" s="1419">
        <f>SUM(V9:V25)</f>
        <v>1223</v>
      </c>
      <c r="W26" s="1421">
        <f>SUM(W9:W25)</f>
        <v>622</v>
      </c>
      <c r="X26" s="1421">
        <f t="shared" ref="X26:AA26" si="10">SUM(X9:X25)</f>
        <v>154</v>
      </c>
      <c r="Y26" s="1421">
        <f t="shared" si="10"/>
        <v>0</v>
      </c>
      <c r="Z26" s="1421">
        <f t="shared" si="10"/>
        <v>468</v>
      </c>
      <c r="AA26" s="1421">
        <f t="shared" si="10"/>
        <v>601</v>
      </c>
      <c r="AB26" s="1421"/>
      <c r="AC26" s="1421"/>
      <c r="AD26" s="1421"/>
      <c r="AE26" s="1420"/>
      <c r="AF26" s="1422"/>
      <c r="AG26" s="1423"/>
      <c r="AH26" s="1379"/>
    </row>
    <row r="27" spans="1:56" s="1439" customFormat="1" ht="33" customHeight="1" x14ac:dyDescent="0.25">
      <c r="A27" s="1425"/>
      <c r="B27" s="1426"/>
      <c r="C27" s="1427" t="s">
        <v>96</v>
      </c>
      <c r="D27" s="1428"/>
      <c r="E27" s="1428"/>
      <c r="F27" s="1428"/>
      <c r="G27" s="1429"/>
      <c r="H27" s="1430"/>
      <c r="I27" s="1431"/>
      <c r="J27" s="1432"/>
      <c r="K27" s="1431"/>
      <c r="L27" s="1433">
        <f>(L26-L17-L18-L19)/11</f>
        <v>29.545454545454547</v>
      </c>
      <c r="M27" s="1434"/>
      <c r="N27" s="1434"/>
      <c r="O27" s="1434"/>
      <c r="P27" s="1434"/>
      <c r="Q27" s="1434"/>
      <c r="R27" s="1434"/>
      <c r="S27" s="1434"/>
      <c r="T27" s="1434"/>
      <c r="U27" s="1432"/>
      <c r="V27" s="1431"/>
      <c r="W27" s="1433">
        <f>(W26-W17-W18-W19)/12</f>
        <v>30.333333333333332</v>
      </c>
      <c r="X27" s="1435"/>
      <c r="Y27" s="1434"/>
      <c r="Z27" s="1434"/>
      <c r="AA27" s="1434"/>
      <c r="AB27" s="1434"/>
      <c r="AC27" s="1434"/>
      <c r="AD27" s="1434"/>
      <c r="AE27" s="1432"/>
      <c r="AF27" s="1436"/>
      <c r="AG27" s="1437"/>
      <c r="AH27" s="1438"/>
    </row>
    <row r="28" spans="1:56" s="1452" customFormat="1" ht="35.25" customHeight="1" x14ac:dyDescent="0.25">
      <c r="A28" s="1440"/>
      <c r="B28" s="1441"/>
      <c r="C28" s="1442" t="s">
        <v>102</v>
      </c>
      <c r="D28" s="1443"/>
      <c r="E28" s="1443"/>
      <c r="F28" s="1443"/>
      <c r="G28" s="1444"/>
      <c r="H28" s="1445"/>
      <c r="I28" s="1446"/>
      <c r="J28" s="1447"/>
      <c r="K28" s="1446"/>
      <c r="L28" s="1448"/>
      <c r="M28" s="1448"/>
      <c r="N28" s="1448"/>
      <c r="O28" s="1448"/>
      <c r="P28" s="1448"/>
      <c r="Q28" s="1448">
        <v>1</v>
      </c>
      <c r="R28" s="1448"/>
      <c r="S28" s="1448"/>
      <c r="T28" s="1449"/>
      <c r="U28" s="1450"/>
      <c r="V28" s="1446"/>
      <c r="W28" s="1448"/>
      <c r="X28" s="1448"/>
      <c r="Y28" s="1448"/>
      <c r="Z28" s="1448"/>
      <c r="AA28" s="1448"/>
      <c r="AB28" s="1448">
        <v>1</v>
      </c>
      <c r="AC28" s="1448"/>
      <c r="AD28" s="1449"/>
      <c r="AE28" s="1450"/>
      <c r="AF28" s="1058"/>
      <c r="AG28" s="1451"/>
      <c r="AH28" s="1438"/>
    </row>
    <row r="29" spans="1:56" s="1452" customFormat="1" ht="16.5" customHeight="1" x14ac:dyDescent="0.25">
      <c r="A29" s="1440"/>
      <c r="B29" s="1441"/>
      <c r="C29" s="283" t="s">
        <v>97</v>
      </c>
      <c r="D29" s="1443"/>
      <c r="E29" s="1443"/>
      <c r="F29" s="1443"/>
      <c r="G29" s="1444"/>
      <c r="H29" s="1445"/>
      <c r="I29" s="1446"/>
      <c r="J29" s="1447"/>
      <c r="K29" s="1446"/>
      <c r="L29" s="1448"/>
      <c r="M29" s="1448"/>
      <c r="N29" s="1448"/>
      <c r="O29" s="1448"/>
      <c r="P29" s="1448"/>
      <c r="Q29" s="1448"/>
      <c r="R29" s="1448"/>
      <c r="S29" s="1448"/>
      <c r="T29" s="1453">
        <v>2</v>
      </c>
      <c r="U29" s="1454"/>
      <c r="V29" s="1446"/>
      <c r="W29" s="1448"/>
      <c r="X29" s="1448"/>
      <c r="Y29" s="1448"/>
      <c r="Z29" s="1448"/>
      <c r="AA29" s="1448"/>
      <c r="AB29" s="1448"/>
      <c r="AC29" s="1448"/>
      <c r="AD29" s="1453">
        <v>4</v>
      </c>
      <c r="AE29" s="1454"/>
      <c r="AF29" s="1058"/>
      <c r="AG29" s="1451"/>
      <c r="AH29" s="1438"/>
    </row>
    <row r="30" spans="1:56" s="1452" customFormat="1" ht="16.5" customHeight="1" thickBot="1" x14ac:dyDescent="0.3">
      <c r="A30" s="1440"/>
      <c r="B30" s="1455"/>
      <c r="C30" s="1456" t="s">
        <v>99</v>
      </c>
      <c r="D30" s="1457"/>
      <c r="E30" s="1457"/>
      <c r="F30" s="1457"/>
      <c r="G30" s="1458"/>
      <c r="H30" s="1459"/>
      <c r="I30" s="1460"/>
      <c r="J30" s="1461"/>
      <c r="K30" s="1460"/>
      <c r="L30" s="1462"/>
      <c r="M30" s="1462"/>
      <c r="N30" s="1462"/>
      <c r="O30" s="1462"/>
      <c r="P30" s="1462"/>
      <c r="Q30" s="1462"/>
      <c r="R30" s="1462"/>
      <c r="S30" s="1462"/>
      <c r="T30" s="1463"/>
      <c r="U30" s="1464" t="s">
        <v>594</v>
      </c>
      <c r="V30" s="1460"/>
      <c r="W30" s="1462"/>
      <c r="X30" s="1462"/>
      <c r="Y30" s="1462"/>
      <c r="Z30" s="1462"/>
      <c r="AA30" s="1462"/>
      <c r="AB30" s="1462"/>
      <c r="AC30" s="1462"/>
      <c r="AD30" s="1463"/>
      <c r="AE30" s="1464">
        <v>-7</v>
      </c>
      <c r="AF30" s="1058"/>
      <c r="AG30" s="1451"/>
      <c r="AH30" s="1438"/>
    </row>
    <row r="31" spans="1:56" s="4" customFormat="1" ht="13.5" customHeight="1" thickBot="1" x14ac:dyDescent="0.3">
      <c r="A31" s="288"/>
      <c r="B31" s="1465"/>
      <c r="C31" s="1466" t="s">
        <v>103</v>
      </c>
      <c r="D31" s="1467"/>
      <c r="E31" s="1467"/>
      <c r="F31" s="1467"/>
      <c r="G31" s="1468"/>
      <c r="H31" s="1469"/>
      <c r="I31" s="1470"/>
      <c r="J31" s="1471"/>
      <c r="K31" s="1472"/>
      <c r="L31" s="1473"/>
      <c r="M31" s="1473"/>
      <c r="N31" s="1473"/>
      <c r="O31" s="1473"/>
      <c r="P31" s="1473"/>
      <c r="Q31" s="1473"/>
      <c r="R31" s="1473"/>
      <c r="S31" s="1473"/>
      <c r="T31" s="1473">
        <v>2</v>
      </c>
      <c r="U31" s="1474">
        <v>7</v>
      </c>
      <c r="V31" s="1472"/>
      <c r="W31" s="1473"/>
      <c r="X31" s="1473"/>
      <c r="Y31" s="1473"/>
      <c r="Z31" s="1473"/>
      <c r="AA31" s="1473"/>
      <c r="AB31" s="1473"/>
      <c r="AC31" s="1475"/>
      <c r="AD31" s="1473">
        <v>4</v>
      </c>
      <c r="AE31" s="1474">
        <v>7</v>
      </c>
      <c r="AF31" s="1058"/>
      <c r="AG31" s="1451"/>
      <c r="AH31" s="1438"/>
    </row>
    <row r="32" spans="1:56" s="4" customFormat="1" ht="11.25" customHeight="1" x14ac:dyDescent="0.25">
      <c r="C32" s="97"/>
      <c r="H32" s="1424"/>
      <c r="J32" s="145"/>
      <c r="K32" s="1452"/>
      <c r="L32" s="1452"/>
      <c r="M32" s="1452"/>
      <c r="O32" s="1452"/>
      <c r="P32" s="1452"/>
      <c r="V32" s="215"/>
      <c r="W32" s="1452"/>
      <c r="X32" s="1452"/>
      <c r="Z32" s="1452"/>
      <c r="AA32" s="1452"/>
      <c r="AH32" s="196"/>
    </row>
    <row r="33" spans="2:57" s="4" customFormat="1" ht="21.75" customHeight="1" x14ac:dyDescent="0.3">
      <c r="B33"/>
      <c r="C33" s="531" t="s">
        <v>130</v>
      </c>
      <c r="D33" s="180"/>
      <c r="E33" s="180"/>
      <c r="F33" s="180"/>
      <c r="G33" s="180"/>
      <c r="H33" s="1476"/>
      <c r="I33" s="180"/>
      <c r="J33" s="180"/>
      <c r="K33" s="1476"/>
      <c r="L33" s="1476"/>
      <c r="M33" s="1476"/>
      <c r="N33" s="180"/>
      <c r="O33" s="1476"/>
      <c r="P33" s="1476" t="s">
        <v>131</v>
      </c>
      <c r="Q33" s="180"/>
      <c r="R33" s="180"/>
      <c r="S33" s="180"/>
      <c r="T33" s="180"/>
      <c r="U33" s="180"/>
      <c r="V33" s="1476"/>
      <c r="W33" s="1477"/>
      <c r="X33" s="1477"/>
      <c r="Y33" s="182"/>
      <c r="Z33" s="1478"/>
      <c r="AA33" s="1478"/>
      <c r="AB33" s="183"/>
      <c r="AC33" s="183"/>
      <c r="AD33" s="184"/>
      <c r="AE33" s="184"/>
      <c r="AF33" s="182"/>
      <c r="AG33" s="185"/>
      <c r="AH33" s="1339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s="4" customFormat="1" ht="15.75" customHeight="1" x14ac:dyDescent="0.25">
      <c r="C34" s="1706"/>
      <c r="D34" s="1706"/>
      <c r="E34" s="1706"/>
      <c r="F34" s="1706"/>
      <c r="G34" s="1706"/>
      <c r="H34" s="1706"/>
      <c r="I34" s="1706"/>
      <c r="J34" s="1706"/>
      <c r="K34" s="1706"/>
      <c r="L34" s="1706"/>
      <c r="M34" s="1706"/>
      <c r="N34" s="1706"/>
      <c r="O34" s="1706"/>
      <c r="P34" s="1452"/>
      <c r="V34" s="215"/>
      <c r="W34" s="1452" t="s">
        <v>132</v>
      </c>
      <c r="X34" s="1479"/>
      <c r="Y34" s="188" t="s">
        <v>133</v>
      </c>
      <c r="Z34" s="1480"/>
      <c r="AA34" s="1480"/>
      <c r="AB34" s="186"/>
      <c r="AC34" s="189"/>
      <c r="AD34" s="190"/>
      <c r="AE34" s="190"/>
      <c r="AF34" s="190"/>
      <c r="AG34" s="190"/>
      <c r="AH34" s="796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</row>
    <row r="35" spans="2:57" s="4" customFormat="1" ht="21.75" customHeight="1" x14ac:dyDescent="0.3">
      <c r="C35" s="532"/>
      <c r="D35" s="1330"/>
      <c r="E35" s="1330"/>
      <c r="F35" s="1330"/>
      <c r="G35" s="1330"/>
      <c r="H35" s="1481"/>
      <c r="I35" s="1330"/>
      <c r="J35" s="1330"/>
      <c r="K35" s="1481"/>
      <c r="L35" s="1481"/>
      <c r="M35" s="1481"/>
      <c r="N35" s="1330"/>
      <c r="O35" s="1481"/>
      <c r="P35" s="1476"/>
      <c r="Q35" s="180"/>
      <c r="R35" s="180"/>
      <c r="S35" s="180"/>
      <c r="T35" s="180"/>
      <c r="U35" s="180"/>
      <c r="V35" s="1476"/>
      <c r="W35" s="1476"/>
      <c r="X35" s="1476"/>
      <c r="Y35" s="182"/>
      <c r="Z35" s="1482"/>
      <c r="AA35" s="1482"/>
      <c r="AB35" s="182"/>
      <c r="AC35" s="192"/>
      <c r="AD35" s="193"/>
      <c r="AE35" s="193"/>
      <c r="AF35" s="193"/>
      <c r="AG35" s="193"/>
      <c r="AH35" s="796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</row>
    <row r="36" spans="2:57" s="4" customFormat="1" ht="23.25" customHeight="1" x14ac:dyDescent="0.3">
      <c r="C36" s="532"/>
      <c r="D36" s="1330"/>
      <c r="E36" s="1330"/>
      <c r="F36" s="1330"/>
      <c r="G36" s="1330"/>
      <c r="H36" s="1481"/>
      <c r="I36" s="1330"/>
      <c r="J36" s="1330"/>
      <c r="K36" s="1481"/>
      <c r="L36" s="1481"/>
      <c r="M36" s="1481"/>
      <c r="N36" s="1330"/>
      <c r="O36" s="1481"/>
      <c r="P36" s="1476" t="s">
        <v>134</v>
      </c>
      <c r="Q36" s="180"/>
      <c r="R36" s="180"/>
      <c r="S36" s="180"/>
      <c r="T36" s="180"/>
      <c r="U36" s="180"/>
      <c r="V36" s="1476"/>
      <c r="W36" s="1477"/>
      <c r="X36" s="1477"/>
      <c r="Y36" s="182"/>
      <c r="Z36" s="1478"/>
      <c r="AA36" s="1478"/>
      <c r="AB36" s="183"/>
      <c r="AC36" s="183"/>
      <c r="AD36" s="193"/>
      <c r="AE36" s="193"/>
      <c r="AF36" s="193"/>
      <c r="AG36" s="193"/>
      <c r="AH36" s="796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</row>
    <row r="37" spans="2:57" s="4" customFormat="1" ht="18.75" customHeight="1" x14ac:dyDescent="0.25">
      <c r="C37" s="532"/>
      <c r="D37" s="1330"/>
      <c r="E37" s="1330"/>
      <c r="F37" s="1330"/>
      <c r="G37" s="1330"/>
      <c r="H37" s="1481"/>
      <c r="I37" s="1330"/>
      <c r="J37" s="1330"/>
      <c r="K37" s="1481"/>
      <c r="L37" s="1481"/>
      <c r="M37" s="1481"/>
      <c r="N37" s="1330"/>
      <c r="O37" s="1481"/>
      <c r="P37" s="1452"/>
      <c r="V37" s="215"/>
      <c r="W37" s="1452" t="s">
        <v>132</v>
      </c>
      <c r="X37" s="1479"/>
      <c r="Y37" s="188" t="s">
        <v>133</v>
      </c>
      <c r="Z37" s="1480"/>
      <c r="AA37" s="1480"/>
      <c r="AB37" s="186"/>
      <c r="AC37" s="189"/>
      <c r="AD37" s="193"/>
      <c r="AE37" s="193"/>
      <c r="AF37" s="193"/>
      <c r="AG37" s="193"/>
      <c r="AH37" s="796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</row>
    <row r="38" spans="2:57" s="4" customFormat="1" ht="18" customHeight="1" x14ac:dyDescent="0.25">
      <c r="C38" s="97"/>
      <c r="H38" s="1424"/>
      <c r="J38" s="145"/>
      <c r="K38" s="1452"/>
      <c r="L38" s="1452"/>
      <c r="M38" s="1452"/>
      <c r="O38" s="1452"/>
      <c r="P38" s="1452"/>
      <c r="V38" s="215"/>
      <c r="W38" s="1452"/>
      <c r="X38" s="1452"/>
      <c r="Z38" s="1452"/>
      <c r="AA38" s="1452"/>
      <c r="AH38" s="796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</row>
    <row r="39" spans="2:57" s="4" customFormat="1" ht="16.5" customHeight="1" x14ac:dyDescent="0.3">
      <c r="C39" s="97"/>
      <c r="H39" s="1424"/>
      <c r="J39" s="145"/>
      <c r="K39" s="1452"/>
      <c r="L39" s="1452"/>
      <c r="M39" s="1452"/>
      <c r="O39" s="1452"/>
      <c r="P39" s="1452"/>
      <c r="V39" s="215"/>
      <c r="W39" s="1452"/>
      <c r="X39" s="1452"/>
      <c r="Z39" s="1452"/>
      <c r="AA39" s="1452"/>
      <c r="AH39" s="918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</row>
    <row r="40" spans="2:57" s="4" customFormat="1" ht="27" customHeight="1" x14ac:dyDescent="0.25">
      <c r="C40" s="97"/>
      <c r="H40" s="1424"/>
      <c r="J40" s="145"/>
      <c r="K40" s="1452"/>
      <c r="L40" s="1452"/>
      <c r="M40" s="1452"/>
      <c r="O40" s="1452"/>
      <c r="P40" s="1452"/>
      <c r="V40" s="215"/>
      <c r="W40" s="1452"/>
      <c r="X40" s="1452"/>
      <c r="Z40" s="1452"/>
      <c r="AA40" s="1452"/>
      <c r="AH40" s="798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</row>
    <row r="41" spans="2:57" s="4" customFormat="1" ht="25.5" customHeight="1" x14ac:dyDescent="0.25">
      <c r="B41" s="4" t="s">
        <v>595</v>
      </c>
      <c r="C41" s="97" t="s">
        <v>596</v>
      </c>
      <c r="H41" s="1424"/>
      <c r="J41" s="145"/>
      <c r="K41" s="1452"/>
      <c r="L41" s="1452"/>
      <c r="M41" s="1452"/>
      <c r="O41" s="1452"/>
      <c r="P41" s="1452"/>
      <c r="V41" s="215"/>
      <c r="W41" s="1452"/>
      <c r="X41" s="1452"/>
      <c r="Z41" s="1452"/>
      <c r="AA41" s="1452"/>
      <c r="AH41" s="196"/>
    </row>
    <row r="42" spans="2:57" s="4" customFormat="1" ht="13.5" customHeight="1" x14ac:dyDescent="0.25">
      <c r="C42" s="97"/>
      <c r="H42" s="1424"/>
      <c r="J42" s="145"/>
      <c r="K42" s="1452"/>
      <c r="L42" s="1452"/>
      <c r="M42" s="1452"/>
      <c r="O42" s="1452"/>
      <c r="P42" s="1452"/>
      <c r="V42" s="215"/>
      <c r="W42" s="1452"/>
      <c r="X42" s="1452"/>
      <c r="Z42" s="1452"/>
      <c r="AA42" s="1452"/>
      <c r="AH42" s="196"/>
    </row>
    <row r="43" spans="2:57" s="4" customFormat="1" ht="28.5" customHeight="1" x14ac:dyDescent="0.25">
      <c r="B43" s="4" t="s">
        <v>597</v>
      </c>
      <c r="C43" s="97" t="s">
        <v>598</v>
      </c>
      <c r="H43" s="1424"/>
      <c r="J43" s="145"/>
      <c r="K43" s="1452"/>
      <c r="L43" s="1452"/>
      <c r="M43" s="1452"/>
      <c r="O43" s="1452"/>
      <c r="P43" s="1452"/>
      <c r="V43" s="215"/>
      <c r="W43" s="1452"/>
      <c r="X43" s="1452"/>
      <c r="Z43" s="1452"/>
      <c r="AA43" s="1452"/>
      <c r="AH43" s="196"/>
    </row>
    <row r="44" spans="2:57" s="4" customFormat="1" ht="13.5" customHeight="1" x14ac:dyDescent="0.25">
      <c r="C44" s="97"/>
      <c r="H44" s="1424"/>
      <c r="J44" s="145"/>
      <c r="K44" s="1452"/>
      <c r="L44" s="1452"/>
      <c r="M44" s="1452"/>
      <c r="O44" s="1452"/>
      <c r="P44" s="1452"/>
      <c r="V44" s="215"/>
      <c r="W44" s="1452"/>
      <c r="X44" s="1452"/>
      <c r="Z44" s="1452"/>
      <c r="AA44" s="1452"/>
      <c r="AH44" s="196"/>
    </row>
    <row r="45" spans="2:57" s="4" customFormat="1" ht="13.5" customHeight="1" x14ac:dyDescent="0.25">
      <c r="C45" s="97"/>
      <c r="H45" s="1424"/>
      <c r="J45" s="145"/>
      <c r="K45" s="1452"/>
      <c r="L45" s="1452"/>
      <c r="M45" s="1452"/>
      <c r="O45" s="1452"/>
      <c r="P45" s="1452"/>
      <c r="V45" s="215"/>
      <c r="W45" s="1452"/>
      <c r="X45" s="1452"/>
      <c r="Z45" s="1452"/>
      <c r="AA45" s="1452"/>
      <c r="AH45" s="196"/>
    </row>
    <row r="46" spans="2:57" s="4" customFormat="1" ht="13.5" customHeight="1" x14ac:dyDescent="0.25">
      <c r="C46" s="97"/>
      <c r="H46" s="1424"/>
      <c r="J46" s="145"/>
      <c r="K46" s="1452"/>
      <c r="L46" s="1452"/>
      <c r="M46" s="1452"/>
      <c r="O46" s="1452"/>
      <c r="P46" s="1452"/>
      <c r="V46" s="215"/>
      <c r="W46" s="1452"/>
      <c r="X46" s="1452"/>
      <c r="Z46" s="1452"/>
      <c r="AA46" s="1452"/>
      <c r="AH46" s="196"/>
    </row>
    <row r="47" spans="2:57" s="4" customFormat="1" ht="13.5" customHeight="1" x14ac:dyDescent="0.25">
      <c r="C47" s="97"/>
      <c r="H47" s="1424"/>
      <c r="J47" s="145"/>
      <c r="K47" s="1452"/>
      <c r="L47" s="1452"/>
      <c r="M47" s="1452"/>
      <c r="O47" s="1452"/>
      <c r="P47" s="1452"/>
      <c r="V47" s="215"/>
      <c r="W47" s="1452"/>
      <c r="X47" s="1452"/>
      <c r="Z47" s="1452"/>
      <c r="AA47" s="1452"/>
      <c r="AH47" s="196"/>
    </row>
    <row r="48" spans="2:57" s="4" customFormat="1" ht="13.5" customHeight="1" x14ac:dyDescent="0.25">
      <c r="C48" s="97"/>
      <c r="H48" s="1424"/>
      <c r="J48" s="145"/>
      <c r="K48" s="1452"/>
      <c r="L48" s="1452"/>
      <c r="M48" s="1452"/>
      <c r="O48" s="1452"/>
      <c r="P48" s="1452"/>
      <c r="V48" s="215"/>
      <c r="W48" s="1452"/>
      <c r="X48" s="1452"/>
      <c r="Z48" s="1452"/>
      <c r="AA48" s="1452"/>
      <c r="AH48" s="196"/>
    </row>
    <row r="49" spans="3:34" s="4" customFormat="1" ht="13.5" customHeight="1" x14ac:dyDescent="0.25">
      <c r="C49" s="97"/>
      <c r="H49" s="1424"/>
      <c r="J49" s="145"/>
      <c r="K49" s="1452"/>
      <c r="L49" s="1452"/>
      <c r="M49" s="1452"/>
      <c r="O49" s="1452"/>
      <c r="P49" s="1452"/>
      <c r="V49" s="215"/>
      <c r="W49" s="1452"/>
      <c r="X49" s="1452"/>
      <c r="Z49" s="1452"/>
      <c r="AA49" s="1452"/>
      <c r="AH49" s="196"/>
    </row>
    <row r="50" spans="3:34" s="4" customFormat="1" ht="13.5" customHeight="1" x14ac:dyDescent="0.25">
      <c r="C50" s="97"/>
      <c r="H50" s="1424"/>
      <c r="J50" s="145"/>
      <c r="K50" s="1452"/>
      <c r="L50" s="1452"/>
      <c r="M50" s="1452"/>
      <c r="O50" s="1452"/>
      <c r="P50" s="1452"/>
      <c r="V50" s="215"/>
      <c r="W50" s="1452"/>
      <c r="X50" s="1452"/>
      <c r="Z50" s="1452"/>
      <c r="AA50" s="1452"/>
      <c r="AH50" s="196"/>
    </row>
    <row r="51" spans="3:34" s="4" customFormat="1" ht="13.5" customHeight="1" x14ac:dyDescent="0.25">
      <c r="C51" s="97"/>
      <c r="H51" s="1424"/>
      <c r="J51" s="145"/>
      <c r="K51" s="1452"/>
      <c r="L51" s="1452"/>
      <c r="M51" s="1452"/>
      <c r="O51" s="1452"/>
      <c r="P51" s="1452"/>
      <c r="V51" s="215"/>
      <c r="W51" s="1452"/>
      <c r="X51" s="1452"/>
      <c r="Z51" s="1452"/>
      <c r="AA51" s="1452"/>
      <c r="AH51" s="196"/>
    </row>
    <row r="52" spans="3:34" s="4" customFormat="1" ht="13.5" customHeight="1" x14ac:dyDescent="0.25">
      <c r="C52" s="97"/>
      <c r="H52" s="1424"/>
      <c r="J52" s="145"/>
      <c r="K52" s="1452"/>
      <c r="L52" s="1452"/>
      <c r="M52" s="1452"/>
      <c r="O52" s="1452"/>
      <c r="P52" s="1452"/>
      <c r="V52" s="215"/>
      <c r="W52" s="1452"/>
      <c r="X52" s="1452"/>
      <c r="Z52" s="1452"/>
      <c r="AA52" s="1452"/>
      <c r="AH52" s="196"/>
    </row>
    <row r="53" spans="3:34" s="4" customFormat="1" ht="13.5" customHeight="1" x14ac:dyDescent="0.25">
      <c r="C53" s="97"/>
      <c r="H53" s="1424"/>
      <c r="J53" s="145"/>
      <c r="K53" s="1452"/>
      <c r="L53" s="1452"/>
      <c r="M53" s="1452"/>
      <c r="O53" s="1452"/>
      <c r="P53" s="1452"/>
      <c r="V53" s="215"/>
      <c r="W53" s="1452"/>
      <c r="X53" s="1452"/>
      <c r="Z53" s="1452"/>
      <c r="AA53" s="1452"/>
      <c r="AH53" s="196"/>
    </row>
    <row r="54" spans="3:34" s="4" customFormat="1" ht="13.5" customHeight="1" x14ac:dyDescent="0.25">
      <c r="C54" s="97"/>
      <c r="H54" s="1424"/>
      <c r="J54" s="145"/>
      <c r="K54" s="1452"/>
      <c r="L54" s="1452"/>
      <c r="M54" s="1452"/>
      <c r="O54" s="1452"/>
      <c r="P54" s="1452"/>
      <c r="V54" s="215"/>
      <c r="W54" s="1452"/>
      <c r="X54" s="1452"/>
      <c r="Z54" s="1452"/>
      <c r="AA54" s="1452"/>
      <c r="AH54" s="196"/>
    </row>
    <row r="55" spans="3:34" s="4" customFormat="1" ht="13.5" customHeight="1" x14ac:dyDescent="0.25">
      <c r="C55" s="97"/>
      <c r="H55" s="1424"/>
      <c r="J55" s="145"/>
      <c r="K55" s="1452"/>
      <c r="L55" s="1452"/>
      <c r="M55" s="1452"/>
      <c r="O55" s="1452"/>
      <c r="P55" s="1452"/>
      <c r="V55" s="215"/>
      <c r="W55" s="1452"/>
      <c r="X55" s="1452"/>
      <c r="Z55" s="1452"/>
      <c r="AA55" s="1452"/>
      <c r="AH55" s="196"/>
    </row>
    <row r="56" spans="3:34" s="4" customFormat="1" x14ac:dyDescent="0.25">
      <c r="C56" s="97"/>
      <c r="H56" s="1424"/>
      <c r="J56" s="145"/>
      <c r="K56" s="1452"/>
      <c r="L56" s="1452"/>
      <c r="M56" s="1452"/>
      <c r="O56" s="1452"/>
      <c r="P56" s="1452"/>
      <c r="V56" s="215"/>
      <c r="W56" s="1452"/>
      <c r="X56" s="1452"/>
      <c r="Z56" s="1452"/>
      <c r="AA56" s="1452"/>
      <c r="AH56" s="196"/>
    </row>
    <row r="57" spans="3:34" s="4" customFormat="1" x14ac:dyDescent="0.25">
      <c r="C57" s="97"/>
      <c r="H57" s="1424"/>
      <c r="J57" s="145"/>
      <c r="K57" s="1452"/>
      <c r="L57" s="1452"/>
      <c r="M57" s="1452"/>
      <c r="O57" s="1452"/>
      <c r="P57" s="1452"/>
      <c r="V57" s="215"/>
      <c r="W57" s="1452"/>
      <c r="X57" s="1452"/>
      <c r="Z57" s="1452"/>
      <c r="AA57" s="1452"/>
      <c r="AH57" s="196"/>
    </row>
    <row r="58" spans="3:34" s="4" customFormat="1" x14ac:dyDescent="0.25">
      <c r="C58" s="97"/>
      <c r="H58" s="1424"/>
      <c r="J58" s="145"/>
      <c r="K58" s="1452"/>
      <c r="L58" s="1452"/>
      <c r="M58" s="1452"/>
      <c r="O58" s="1452"/>
      <c r="P58" s="1452"/>
      <c r="V58" s="215"/>
      <c r="W58" s="1452"/>
      <c r="X58" s="1452"/>
      <c r="Z58" s="1452"/>
      <c r="AA58" s="1452"/>
      <c r="AH58" s="196"/>
    </row>
    <row r="59" spans="3:34" s="4" customFormat="1" x14ac:dyDescent="0.25">
      <c r="C59" s="97"/>
      <c r="H59" s="1424"/>
      <c r="J59" s="145"/>
      <c r="K59" s="1452"/>
      <c r="L59" s="1452"/>
      <c r="M59" s="1452"/>
      <c r="O59" s="1452"/>
      <c r="P59" s="1452"/>
      <c r="V59" s="215"/>
      <c r="W59" s="1452"/>
      <c r="X59" s="1452"/>
      <c r="Z59" s="1452"/>
      <c r="AA59" s="1452"/>
      <c r="AH59" s="196"/>
    </row>
    <row r="60" spans="3:34" s="4" customFormat="1" x14ac:dyDescent="0.25">
      <c r="C60" s="97"/>
      <c r="H60" s="1424"/>
      <c r="J60" s="145"/>
      <c r="K60" s="1452"/>
      <c r="L60" s="1452"/>
      <c r="M60" s="1452"/>
      <c r="O60" s="1452"/>
      <c r="P60" s="1452"/>
      <c r="V60" s="215"/>
      <c r="W60" s="1452"/>
      <c r="X60" s="1452"/>
      <c r="Z60" s="1452"/>
      <c r="AA60" s="1452"/>
      <c r="AH60" s="196"/>
    </row>
    <row r="61" spans="3:34" s="4" customFormat="1" x14ac:dyDescent="0.25">
      <c r="C61" s="97"/>
      <c r="H61" s="1424"/>
      <c r="J61" s="145"/>
      <c r="K61" s="1452"/>
      <c r="L61" s="1452"/>
      <c r="M61" s="1452"/>
      <c r="O61" s="1452"/>
      <c r="P61" s="1452"/>
      <c r="V61" s="215"/>
      <c r="W61" s="1452"/>
      <c r="X61" s="1452"/>
      <c r="Z61" s="1452"/>
      <c r="AA61" s="1452"/>
      <c r="AH61" s="196"/>
    </row>
    <row r="62" spans="3:34" s="4" customFormat="1" x14ac:dyDescent="0.25">
      <c r="C62" s="97"/>
      <c r="H62" s="1424"/>
      <c r="J62" s="145"/>
      <c r="K62" s="1452"/>
      <c r="L62" s="1452"/>
      <c r="M62" s="1452"/>
      <c r="O62" s="1452"/>
      <c r="P62" s="1452"/>
      <c r="V62" s="215"/>
      <c r="W62" s="1452"/>
      <c r="X62" s="1452"/>
      <c r="Z62" s="1452"/>
      <c r="AA62" s="1452"/>
      <c r="AH62" s="196"/>
    </row>
    <row r="63" spans="3:34" s="4" customFormat="1" x14ac:dyDescent="0.25">
      <c r="C63" s="97"/>
      <c r="H63" s="1424"/>
      <c r="J63" s="145"/>
      <c r="K63" s="1452"/>
      <c r="L63" s="1452"/>
      <c r="M63" s="1452"/>
      <c r="O63" s="1452"/>
      <c r="P63" s="1452"/>
      <c r="V63" s="215"/>
      <c r="W63" s="1452"/>
      <c r="X63" s="1452"/>
      <c r="Z63" s="1452"/>
      <c r="AA63" s="1452"/>
      <c r="AH63" s="196"/>
    </row>
    <row r="64" spans="3:34" s="4" customFormat="1" x14ac:dyDescent="0.25">
      <c r="C64" s="97"/>
      <c r="H64" s="1424"/>
      <c r="J64" s="145"/>
      <c r="K64" s="1452"/>
      <c r="L64" s="1452"/>
      <c r="M64" s="1452"/>
      <c r="O64" s="1452"/>
      <c r="P64" s="1452"/>
      <c r="V64" s="215"/>
      <c r="W64" s="1452"/>
      <c r="X64" s="1452"/>
      <c r="Z64" s="1452"/>
      <c r="AA64" s="1452"/>
      <c r="AH64" s="196"/>
    </row>
    <row r="65" spans="3:34" s="4" customFormat="1" ht="81" customHeight="1" x14ac:dyDescent="0.25">
      <c r="C65" s="97"/>
      <c r="H65" s="1424"/>
      <c r="J65" s="145"/>
      <c r="K65" s="1452"/>
      <c r="L65" s="1452"/>
      <c r="M65" s="1452"/>
      <c r="O65" s="1452"/>
      <c r="P65" s="1452"/>
      <c r="V65" s="215"/>
      <c r="W65" s="1452"/>
      <c r="X65" s="1452"/>
      <c r="Z65" s="1452"/>
      <c r="AA65" s="1452"/>
      <c r="AH65" s="196"/>
    </row>
    <row r="66" spans="3:34" s="4" customFormat="1" x14ac:dyDescent="0.25">
      <c r="C66" s="97"/>
      <c r="H66" s="1424"/>
      <c r="J66" s="145"/>
      <c r="K66" s="1452"/>
      <c r="L66" s="1452"/>
      <c r="M66" s="1452"/>
      <c r="O66" s="1452"/>
      <c r="P66" s="1452"/>
      <c r="V66" s="215"/>
      <c r="W66" s="1452"/>
      <c r="X66" s="1452"/>
      <c r="Z66" s="1452"/>
      <c r="AA66" s="1452"/>
      <c r="AH66" s="196"/>
    </row>
    <row r="67" spans="3:34" s="4" customFormat="1" x14ac:dyDescent="0.25">
      <c r="C67" s="97"/>
      <c r="H67" s="1424"/>
      <c r="J67" s="145"/>
      <c r="K67" s="1452"/>
      <c r="L67" s="1452"/>
      <c r="M67" s="1452"/>
      <c r="O67" s="1452"/>
      <c r="P67" s="1452"/>
      <c r="V67" s="215"/>
      <c r="W67" s="1452"/>
      <c r="X67" s="1452"/>
      <c r="Z67" s="1452"/>
      <c r="AA67" s="1452"/>
      <c r="AH67" s="196"/>
    </row>
    <row r="68" spans="3:34" s="4" customFormat="1" x14ac:dyDescent="0.25">
      <c r="C68" s="97"/>
      <c r="H68" s="1424"/>
      <c r="J68" s="145"/>
      <c r="K68" s="1452"/>
      <c r="L68" s="1452"/>
      <c r="M68" s="1452"/>
      <c r="O68" s="1452"/>
      <c r="P68" s="1452"/>
      <c r="V68" s="215"/>
      <c r="W68" s="1452"/>
      <c r="X68" s="1452"/>
      <c r="Z68" s="1452"/>
      <c r="AA68" s="1452"/>
      <c r="AH68" s="196"/>
    </row>
    <row r="69" spans="3:34" s="4" customFormat="1" x14ac:dyDescent="0.25">
      <c r="C69" s="97"/>
      <c r="H69" s="1424"/>
      <c r="J69" s="145"/>
      <c r="K69" s="1452"/>
      <c r="L69" s="1452"/>
      <c r="M69" s="1452"/>
      <c r="O69" s="1452"/>
      <c r="P69" s="1452"/>
      <c r="V69" s="215"/>
      <c r="W69" s="1452"/>
      <c r="X69" s="1452"/>
      <c r="Z69" s="1452"/>
      <c r="AA69" s="1452"/>
      <c r="AH69" s="196"/>
    </row>
    <row r="70" spans="3:34" s="4" customFormat="1" x14ac:dyDescent="0.25">
      <c r="C70" s="97"/>
      <c r="H70" s="1424"/>
      <c r="J70" s="145"/>
      <c r="K70" s="1452"/>
      <c r="L70" s="1452"/>
      <c r="M70" s="1452"/>
      <c r="O70" s="1452"/>
      <c r="P70" s="1452"/>
      <c r="V70" s="215"/>
      <c r="W70" s="1452"/>
      <c r="X70" s="1452"/>
      <c r="Z70" s="1452"/>
      <c r="AA70" s="1452"/>
      <c r="AH70" s="196"/>
    </row>
    <row r="71" spans="3:34" s="4" customFormat="1" ht="36.75" customHeight="1" x14ac:dyDescent="0.25">
      <c r="C71" s="97"/>
      <c r="H71" s="1424"/>
      <c r="J71" s="145"/>
      <c r="K71" s="1452"/>
      <c r="L71" s="1452"/>
      <c r="M71" s="1452"/>
      <c r="O71" s="1452"/>
      <c r="P71" s="1452"/>
      <c r="V71" s="215"/>
      <c r="W71" s="1452"/>
      <c r="X71" s="1452"/>
      <c r="Z71" s="1452"/>
      <c r="AA71" s="1452"/>
      <c r="AH71" s="196"/>
    </row>
    <row r="72" spans="3:34" s="4" customFormat="1" x14ac:dyDescent="0.25">
      <c r="C72" s="97"/>
      <c r="H72" s="1424"/>
      <c r="J72" s="145"/>
      <c r="K72" s="1452"/>
      <c r="L72" s="1452"/>
      <c r="M72" s="1452"/>
      <c r="O72" s="1452"/>
      <c r="P72" s="1452"/>
      <c r="V72" s="215"/>
      <c r="W72" s="1452"/>
      <c r="X72" s="1452"/>
      <c r="Z72" s="1452"/>
      <c r="AA72" s="1452"/>
      <c r="AH72" s="196"/>
    </row>
    <row r="73" spans="3:34" s="4" customFormat="1" ht="14.25" customHeight="1" x14ac:dyDescent="0.25">
      <c r="C73" s="97"/>
      <c r="H73" s="1424"/>
      <c r="J73" s="145"/>
      <c r="K73" s="1452"/>
      <c r="L73" s="1452"/>
      <c r="M73" s="1452"/>
      <c r="O73" s="1452"/>
      <c r="P73" s="1452"/>
      <c r="V73" s="215"/>
      <c r="W73" s="1452"/>
      <c r="X73" s="1452"/>
      <c r="Z73" s="1452"/>
      <c r="AA73" s="1452"/>
      <c r="AH73" s="196"/>
    </row>
    <row r="74" spans="3:34" s="4" customFormat="1" x14ac:dyDescent="0.25">
      <c r="C74" s="97"/>
      <c r="H74" s="1424"/>
      <c r="J74" s="145"/>
      <c r="K74" s="1452"/>
      <c r="L74" s="1452"/>
      <c r="M74" s="1452"/>
      <c r="O74" s="1452"/>
      <c r="P74" s="1452"/>
      <c r="V74" s="215"/>
      <c r="W74" s="1452"/>
      <c r="X74" s="1452"/>
      <c r="Z74" s="1452"/>
      <c r="AA74" s="1452"/>
      <c r="AH74" s="196"/>
    </row>
    <row r="75" spans="3:34" s="4" customFormat="1" x14ac:dyDescent="0.25">
      <c r="C75" s="97"/>
      <c r="H75" s="1424"/>
      <c r="J75" s="145"/>
      <c r="K75" s="1452"/>
      <c r="L75" s="1452"/>
      <c r="M75" s="1452"/>
      <c r="O75" s="1452"/>
      <c r="P75" s="1452"/>
      <c r="V75" s="215"/>
      <c r="W75" s="1452"/>
      <c r="X75" s="1452"/>
      <c r="Z75" s="1452"/>
      <c r="AA75" s="1452"/>
      <c r="AH75" s="196"/>
    </row>
    <row r="76" spans="3:34" s="4" customFormat="1" x14ac:dyDescent="0.25">
      <c r="C76" s="97"/>
      <c r="H76" s="1424"/>
      <c r="J76" s="145"/>
      <c r="K76" s="1452"/>
      <c r="L76" s="1452"/>
      <c r="M76" s="1452"/>
      <c r="O76" s="1452"/>
      <c r="P76" s="1452"/>
      <c r="V76" s="215"/>
      <c r="W76" s="1452"/>
      <c r="X76" s="1452"/>
      <c r="Z76" s="1452"/>
      <c r="AA76" s="1452"/>
      <c r="AH76" s="196"/>
    </row>
    <row r="77" spans="3:34" s="4" customFormat="1" x14ac:dyDescent="0.25">
      <c r="C77" s="97"/>
      <c r="H77" s="1424"/>
      <c r="J77" s="145"/>
      <c r="K77" s="1452"/>
      <c r="L77" s="1452"/>
      <c r="M77" s="1452"/>
      <c r="O77" s="1452"/>
      <c r="P77" s="1452"/>
      <c r="V77" s="215"/>
      <c r="W77" s="1452"/>
      <c r="X77" s="1452"/>
      <c r="Z77" s="1452"/>
      <c r="AA77" s="1452"/>
      <c r="AH77" s="196"/>
    </row>
    <row r="78" spans="3:34" s="4" customFormat="1" x14ac:dyDescent="0.25">
      <c r="C78" s="97"/>
      <c r="H78" s="1424"/>
      <c r="J78" s="145"/>
      <c r="K78" s="1452"/>
      <c r="L78" s="1452"/>
      <c r="M78" s="1452"/>
      <c r="O78" s="1452"/>
      <c r="P78" s="1452"/>
      <c r="V78" s="215"/>
      <c r="W78" s="1452"/>
      <c r="X78" s="1452"/>
      <c r="Z78" s="1452"/>
      <c r="AA78" s="1452"/>
      <c r="AH78" s="196"/>
    </row>
    <row r="79" spans="3:34" s="4" customFormat="1" x14ac:dyDescent="0.25">
      <c r="C79" s="97"/>
      <c r="H79" s="1424"/>
      <c r="J79" s="145"/>
      <c r="K79" s="1452"/>
      <c r="L79" s="1452"/>
      <c r="M79" s="1452"/>
      <c r="O79" s="1452"/>
      <c r="P79" s="1452"/>
      <c r="V79" s="215"/>
      <c r="W79" s="1452"/>
      <c r="X79" s="1452"/>
      <c r="Z79" s="1452"/>
      <c r="AA79" s="1452"/>
      <c r="AH79" s="196"/>
    </row>
    <row r="80" spans="3:34" s="4" customFormat="1" x14ac:dyDescent="0.25">
      <c r="C80" s="97"/>
      <c r="H80" s="1424"/>
      <c r="J80" s="145"/>
      <c r="K80" s="1452"/>
      <c r="L80" s="1452"/>
      <c r="M80" s="1452"/>
      <c r="O80" s="1452"/>
      <c r="P80" s="1452"/>
      <c r="V80" s="215"/>
      <c r="W80" s="1452"/>
      <c r="X80" s="1452"/>
      <c r="Z80" s="1452"/>
      <c r="AA80" s="1452"/>
      <c r="AH80" s="196"/>
    </row>
    <row r="81" spans="3:34" s="4" customFormat="1" x14ac:dyDescent="0.25">
      <c r="C81" s="97"/>
      <c r="H81" s="1424"/>
      <c r="J81" s="145"/>
      <c r="K81" s="1452"/>
      <c r="L81" s="1452"/>
      <c r="M81" s="1452"/>
      <c r="O81" s="1452"/>
      <c r="P81" s="1452"/>
      <c r="V81" s="215"/>
      <c r="W81" s="1452"/>
      <c r="X81" s="1452"/>
      <c r="Z81" s="1452"/>
      <c r="AA81" s="1452"/>
      <c r="AH81" s="196"/>
    </row>
    <row r="82" spans="3:34" s="4" customFormat="1" x14ac:dyDescent="0.25">
      <c r="C82" s="97"/>
      <c r="H82" s="1424"/>
      <c r="J82" s="145"/>
      <c r="K82" s="1452"/>
      <c r="L82" s="1452"/>
      <c r="M82" s="1452"/>
      <c r="O82" s="1452"/>
      <c r="P82" s="1452"/>
      <c r="V82" s="215"/>
      <c r="W82" s="1452"/>
      <c r="X82" s="1452"/>
      <c r="Z82" s="1452"/>
      <c r="AA82" s="1452"/>
      <c r="AH82" s="196"/>
    </row>
    <row r="83" spans="3:34" s="4" customFormat="1" x14ac:dyDescent="0.25">
      <c r="C83" s="97"/>
      <c r="H83" s="1424"/>
      <c r="J83" s="145"/>
      <c r="K83" s="1452"/>
      <c r="L83" s="1452"/>
      <c r="M83" s="1452"/>
      <c r="O83" s="1452"/>
      <c r="P83" s="1452"/>
      <c r="V83" s="215"/>
      <c r="W83" s="1452"/>
      <c r="X83" s="1452"/>
      <c r="Z83" s="1452"/>
      <c r="AA83" s="1452"/>
      <c r="AH83" s="196"/>
    </row>
    <row r="84" spans="3:34" s="4" customFormat="1" x14ac:dyDescent="0.25">
      <c r="C84" s="97"/>
      <c r="H84" s="1424"/>
      <c r="J84" s="145"/>
      <c r="K84" s="1452"/>
      <c r="L84" s="1452"/>
      <c r="M84" s="1452"/>
      <c r="O84" s="1452"/>
      <c r="P84" s="1452"/>
      <c r="V84" s="215"/>
      <c r="W84" s="1452"/>
      <c r="X84" s="1452"/>
      <c r="Z84" s="1452"/>
      <c r="AA84" s="1452"/>
      <c r="AH84" s="196"/>
    </row>
    <row r="85" spans="3:34" s="4" customFormat="1" x14ac:dyDescent="0.25">
      <c r="C85" s="97"/>
      <c r="H85" s="1424"/>
      <c r="J85" s="145"/>
      <c r="K85" s="1452"/>
      <c r="L85" s="1452"/>
      <c r="M85" s="1452"/>
      <c r="O85" s="1452"/>
      <c r="P85" s="1452"/>
      <c r="V85" s="215"/>
      <c r="W85" s="1452"/>
      <c r="X85" s="1452"/>
      <c r="Z85" s="1452"/>
      <c r="AA85" s="1452"/>
      <c r="AH85" s="196"/>
    </row>
    <row r="86" spans="3:34" s="4" customFormat="1" x14ac:dyDescent="0.25">
      <c r="C86" s="97"/>
      <c r="H86" s="1424"/>
      <c r="J86" s="145"/>
      <c r="K86" s="1452"/>
      <c r="L86" s="1452"/>
      <c r="M86" s="1452"/>
      <c r="O86" s="1452"/>
      <c r="P86" s="1452"/>
      <c r="V86" s="215"/>
      <c r="W86" s="1452"/>
      <c r="X86" s="1452"/>
      <c r="Z86" s="1452"/>
      <c r="AA86" s="1452"/>
      <c r="AH86" s="196"/>
    </row>
    <row r="87" spans="3:34" s="4" customFormat="1" x14ac:dyDescent="0.25">
      <c r="C87" s="97"/>
      <c r="H87" s="1424"/>
      <c r="J87" s="145"/>
      <c r="K87" s="1452"/>
      <c r="L87" s="1452"/>
      <c r="M87" s="1452"/>
      <c r="O87" s="1452"/>
      <c r="P87" s="1452"/>
      <c r="V87" s="215"/>
      <c r="W87" s="1452"/>
      <c r="X87" s="1452"/>
      <c r="Z87" s="1452"/>
      <c r="AA87" s="1452"/>
      <c r="AH87" s="196"/>
    </row>
    <row r="88" spans="3:34" s="4" customFormat="1" x14ac:dyDescent="0.25">
      <c r="C88" s="97"/>
      <c r="H88" s="1424"/>
      <c r="J88" s="145"/>
      <c r="K88" s="1452"/>
      <c r="L88" s="1452"/>
      <c r="M88" s="1452"/>
      <c r="O88" s="1452"/>
      <c r="P88" s="1452"/>
      <c r="V88" s="215"/>
      <c r="W88" s="1452"/>
      <c r="X88" s="1452"/>
      <c r="Z88" s="1452"/>
      <c r="AA88" s="1452"/>
      <c r="AH88" s="196"/>
    </row>
    <row r="89" spans="3:34" s="4" customFormat="1" x14ac:dyDescent="0.25">
      <c r="C89" s="97"/>
      <c r="H89" s="1424"/>
      <c r="J89" s="145"/>
      <c r="K89" s="1452"/>
      <c r="L89" s="1452"/>
      <c r="M89" s="1452"/>
      <c r="O89" s="1452"/>
      <c r="P89" s="1452"/>
      <c r="V89" s="215"/>
      <c r="W89" s="1452"/>
      <c r="X89" s="1452"/>
      <c r="Z89" s="1452"/>
      <c r="AA89" s="1452"/>
      <c r="AH89" s="196"/>
    </row>
    <row r="90" spans="3:34" s="4" customFormat="1" x14ac:dyDescent="0.25">
      <c r="C90" s="97"/>
      <c r="H90" s="1424"/>
      <c r="J90" s="145"/>
      <c r="K90" s="1452"/>
      <c r="L90" s="1452"/>
      <c r="M90" s="1452"/>
      <c r="O90" s="1452"/>
      <c r="P90" s="1452"/>
      <c r="V90" s="215"/>
      <c r="W90" s="1452"/>
      <c r="X90" s="1452"/>
      <c r="Z90" s="1452"/>
      <c r="AA90" s="1452"/>
      <c r="AH90" s="196"/>
    </row>
    <row r="91" spans="3:34" s="4" customFormat="1" x14ac:dyDescent="0.25">
      <c r="C91" s="97"/>
      <c r="H91" s="1424"/>
      <c r="J91" s="145"/>
      <c r="K91" s="1452"/>
      <c r="L91" s="1452"/>
      <c r="M91" s="1452"/>
      <c r="O91" s="1452"/>
      <c r="P91" s="1452"/>
      <c r="V91" s="215"/>
      <c r="W91" s="1452"/>
      <c r="X91" s="1452"/>
      <c r="Z91" s="1452"/>
      <c r="AA91" s="1452"/>
      <c r="AH91" s="196"/>
    </row>
    <row r="92" spans="3:34" s="4" customFormat="1" x14ac:dyDescent="0.25">
      <c r="C92" s="97"/>
      <c r="H92" s="1424"/>
      <c r="J92" s="145"/>
      <c r="K92" s="1452"/>
      <c r="L92" s="1452"/>
      <c r="M92" s="1452"/>
      <c r="O92" s="1452"/>
      <c r="P92" s="1452"/>
      <c r="V92" s="215"/>
      <c r="W92" s="1452"/>
      <c r="X92" s="1452"/>
      <c r="Z92" s="1452"/>
      <c r="AA92" s="1452"/>
      <c r="AH92" s="196"/>
    </row>
    <row r="93" spans="3:34" s="4" customFormat="1" x14ac:dyDescent="0.25">
      <c r="C93" s="97"/>
      <c r="H93" s="1424"/>
      <c r="J93" s="145"/>
      <c r="K93" s="1452"/>
      <c r="L93" s="1452"/>
      <c r="M93" s="1452"/>
      <c r="O93" s="1452"/>
      <c r="P93" s="1452"/>
      <c r="V93" s="215"/>
      <c r="W93" s="1452"/>
      <c r="X93" s="1452"/>
      <c r="Z93" s="1452"/>
      <c r="AA93" s="1452"/>
      <c r="AH93" s="196"/>
    </row>
    <row r="94" spans="3:34" s="4" customFormat="1" x14ac:dyDescent="0.25">
      <c r="C94" s="97"/>
      <c r="H94" s="1424"/>
      <c r="J94" s="145"/>
      <c r="K94" s="1452"/>
      <c r="L94" s="1452"/>
      <c r="M94" s="1452"/>
      <c r="O94" s="1452"/>
      <c r="P94" s="1452"/>
      <c r="V94" s="215"/>
      <c r="W94" s="1452"/>
      <c r="X94" s="1452"/>
      <c r="Z94" s="1452"/>
      <c r="AA94" s="1452"/>
      <c r="AH94" s="196"/>
    </row>
    <row r="95" spans="3:34" s="4" customFormat="1" x14ac:dyDescent="0.25">
      <c r="C95" s="97"/>
      <c r="H95" s="1424"/>
      <c r="J95" s="145"/>
      <c r="K95" s="1452"/>
      <c r="L95" s="1452"/>
      <c r="M95" s="1452"/>
      <c r="O95" s="1452"/>
      <c r="P95" s="1452"/>
      <c r="V95" s="215"/>
      <c r="W95" s="1452"/>
      <c r="X95" s="1452"/>
      <c r="Z95" s="1452"/>
      <c r="AA95" s="1452"/>
      <c r="AH95" s="196"/>
    </row>
    <row r="96" spans="3:34" s="4" customFormat="1" x14ac:dyDescent="0.25">
      <c r="C96" s="97"/>
      <c r="H96" s="1424"/>
      <c r="J96" s="145"/>
      <c r="K96" s="1452"/>
      <c r="L96" s="1452"/>
      <c r="M96" s="1452"/>
      <c r="O96" s="1452"/>
      <c r="P96" s="1452"/>
      <c r="V96" s="215"/>
      <c r="W96" s="1452"/>
      <c r="X96" s="1452"/>
      <c r="Z96" s="1452"/>
      <c r="AA96" s="1452"/>
      <c r="AH96" s="196"/>
    </row>
    <row r="97" spans="3:34" s="4" customFormat="1" x14ac:dyDescent="0.25">
      <c r="C97" s="97"/>
      <c r="H97" s="1424"/>
      <c r="J97" s="145"/>
      <c r="K97" s="1452"/>
      <c r="L97" s="1452"/>
      <c r="M97" s="1452"/>
      <c r="O97" s="1452"/>
      <c r="P97" s="1452"/>
      <c r="V97" s="215"/>
      <c r="W97" s="1452"/>
      <c r="X97" s="1452"/>
      <c r="Z97" s="1452"/>
      <c r="AA97" s="1452"/>
      <c r="AH97" s="196"/>
    </row>
    <row r="98" spans="3:34" s="4" customFormat="1" x14ac:dyDescent="0.25">
      <c r="C98" s="97"/>
      <c r="H98" s="1424"/>
      <c r="J98" s="145"/>
      <c r="K98" s="1452"/>
      <c r="L98" s="1452"/>
      <c r="M98" s="1452"/>
      <c r="O98" s="1452"/>
      <c r="P98" s="1452"/>
      <c r="V98" s="215"/>
      <c r="W98" s="1452"/>
      <c r="X98" s="1452"/>
      <c r="Z98" s="1452"/>
      <c r="AA98" s="1452"/>
      <c r="AH98" s="196"/>
    </row>
    <row r="99" spans="3:34" s="4" customFormat="1" x14ac:dyDescent="0.25">
      <c r="C99" s="97"/>
      <c r="H99" s="1424"/>
      <c r="J99" s="145"/>
      <c r="K99" s="1452"/>
      <c r="L99" s="1452"/>
      <c r="M99" s="1452"/>
      <c r="O99" s="1452"/>
      <c r="P99" s="1452"/>
      <c r="V99" s="215"/>
      <c r="W99" s="1452"/>
      <c r="X99" s="1452"/>
      <c r="Z99" s="1452"/>
      <c r="AA99" s="1452"/>
      <c r="AH99" s="196"/>
    </row>
    <row r="100" spans="3:34" s="4" customFormat="1" x14ac:dyDescent="0.25">
      <c r="C100" s="97"/>
      <c r="H100" s="1424"/>
      <c r="J100" s="145"/>
      <c r="K100" s="1452"/>
      <c r="L100" s="1452"/>
      <c r="M100" s="1452"/>
      <c r="O100" s="1452"/>
      <c r="P100" s="1452"/>
      <c r="V100" s="215"/>
      <c r="W100" s="1452"/>
      <c r="X100" s="1452"/>
      <c r="Z100" s="1452"/>
      <c r="AA100" s="1452"/>
      <c r="AH100" s="196"/>
    </row>
    <row r="101" spans="3:34" s="4" customFormat="1" x14ac:dyDescent="0.25">
      <c r="C101" s="97"/>
      <c r="H101" s="1424"/>
      <c r="J101" s="145"/>
      <c r="K101" s="1452"/>
      <c r="L101" s="1452"/>
      <c r="M101" s="1452"/>
      <c r="O101" s="1452"/>
      <c r="P101" s="1452"/>
      <c r="V101" s="215"/>
      <c r="W101" s="1452"/>
      <c r="X101" s="1452"/>
      <c r="Z101" s="1452"/>
      <c r="AA101" s="1452"/>
      <c r="AH101" s="196"/>
    </row>
    <row r="102" spans="3:34" s="4" customFormat="1" x14ac:dyDescent="0.25">
      <c r="C102" s="97"/>
      <c r="H102" s="1424"/>
      <c r="J102" s="145"/>
      <c r="K102" s="1452"/>
      <c r="L102" s="1452"/>
      <c r="M102" s="1452"/>
      <c r="O102" s="1452"/>
      <c r="P102" s="1452"/>
      <c r="V102" s="215"/>
      <c r="W102" s="1452"/>
      <c r="X102" s="1452"/>
      <c r="Z102" s="1452"/>
      <c r="AA102" s="1452"/>
      <c r="AH102" s="196"/>
    </row>
    <row r="103" spans="3:34" s="4" customFormat="1" x14ac:dyDescent="0.25">
      <c r="C103" s="97"/>
      <c r="H103" s="1424"/>
      <c r="J103" s="145"/>
      <c r="K103" s="1452"/>
      <c r="L103" s="1452"/>
      <c r="M103" s="1452"/>
      <c r="O103" s="1452"/>
      <c r="P103" s="1452"/>
      <c r="V103" s="215"/>
      <c r="W103" s="1452"/>
      <c r="X103" s="1452"/>
      <c r="Z103" s="1452"/>
      <c r="AA103" s="1452"/>
      <c r="AH103" s="196"/>
    </row>
    <row r="104" spans="3:34" s="4" customFormat="1" x14ac:dyDescent="0.25">
      <c r="C104" s="97"/>
      <c r="H104" s="1424"/>
      <c r="J104" s="145"/>
      <c r="K104" s="1452"/>
      <c r="L104" s="1452"/>
      <c r="M104" s="1452"/>
      <c r="O104" s="1452"/>
      <c r="P104" s="1452"/>
      <c r="V104" s="215"/>
      <c r="W104" s="1452"/>
      <c r="X104" s="1452"/>
      <c r="Z104" s="1452"/>
      <c r="AA104" s="1452"/>
      <c r="AH104" s="196"/>
    </row>
    <row r="105" spans="3:34" s="4" customFormat="1" x14ac:dyDescent="0.25">
      <c r="C105" s="97"/>
      <c r="H105" s="1424"/>
      <c r="J105" s="145"/>
      <c r="K105" s="1452"/>
      <c r="L105" s="1452"/>
      <c r="M105" s="1452"/>
      <c r="O105" s="1452"/>
      <c r="P105" s="1452"/>
      <c r="V105" s="215"/>
      <c r="W105" s="1452"/>
      <c r="X105" s="1452"/>
      <c r="Z105" s="1452"/>
      <c r="AA105" s="1452"/>
      <c r="AH105" s="196"/>
    </row>
    <row r="106" spans="3:34" s="4" customFormat="1" x14ac:dyDescent="0.25">
      <c r="C106" s="97"/>
      <c r="H106" s="1424"/>
      <c r="J106" s="145"/>
      <c r="K106" s="1452"/>
      <c r="L106" s="1452"/>
      <c r="M106" s="1452"/>
      <c r="O106" s="1452"/>
      <c r="P106" s="1452"/>
      <c r="V106" s="215"/>
      <c r="W106" s="1452"/>
      <c r="X106" s="1452"/>
      <c r="Z106" s="1452"/>
      <c r="AA106" s="1452"/>
      <c r="AH106" s="196"/>
    </row>
    <row r="107" spans="3:34" s="4" customFormat="1" x14ac:dyDescent="0.25">
      <c r="C107" s="97"/>
      <c r="H107" s="1424"/>
      <c r="J107" s="145"/>
      <c r="K107" s="1452"/>
      <c r="L107" s="1452"/>
      <c r="M107" s="1452"/>
      <c r="O107" s="1452"/>
      <c r="P107" s="1452"/>
      <c r="V107" s="215"/>
      <c r="W107" s="1452"/>
      <c r="X107" s="1452"/>
      <c r="Z107" s="1452"/>
      <c r="AA107" s="1452"/>
      <c r="AH107" s="196"/>
    </row>
    <row r="108" spans="3:34" s="145" customFormat="1" ht="12.75" x14ac:dyDescent="0.2">
      <c r="C108" s="533"/>
      <c r="H108" s="1424"/>
      <c r="K108" s="1424"/>
      <c r="L108" s="1424"/>
      <c r="M108" s="1424"/>
      <c r="O108" s="1424"/>
      <c r="P108" s="1424"/>
      <c r="V108" s="1424"/>
      <c r="W108" s="1424"/>
      <c r="X108" s="1424"/>
      <c r="Z108" s="1424"/>
      <c r="AA108" s="1424"/>
      <c r="AH108" s="200"/>
    </row>
    <row r="109" spans="3:34" s="145" customFormat="1" ht="12.75" x14ac:dyDescent="0.2">
      <c r="C109" s="533"/>
      <c r="H109" s="1424"/>
      <c r="K109" s="1424"/>
      <c r="L109" s="1424"/>
      <c r="M109" s="1424"/>
      <c r="O109" s="1424"/>
      <c r="P109" s="1424"/>
      <c r="V109" s="1424"/>
      <c r="W109" s="1424"/>
      <c r="X109" s="1424"/>
      <c r="Z109" s="1424"/>
      <c r="AA109" s="1424"/>
      <c r="AH109" s="200"/>
    </row>
    <row r="110" spans="3:34" s="145" customFormat="1" ht="12.75" x14ac:dyDescent="0.2">
      <c r="C110" s="533"/>
      <c r="H110" s="1424"/>
      <c r="K110" s="1424"/>
      <c r="L110" s="1424"/>
      <c r="M110" s="1424"/>
      <c r="O110" s="1424"/>
      <c r="P110" s="1424"/>
      <c r="V110" s="1424"/>
      <c r="W110" s="1424"/>
      <c r="X110" s="1424"/>
      <c r="Z110" s="1424"/>
      <c r="AA110" s="1424"/>
      <c r="AH110" s="200"/>
    </row>
    <row r="111" spans="3:34" s="4" customFormat="1" x14ac:dyDescent="0.25">
      <c r="C111" s="97"/>
      <c r="H111" s="1424"/>
      <c r="J111" s="145"/>
      <c r="K111" s="1452"/>
      <c r="L111" s="1452"/>
      <c r="M111" s="1452"/>
      <c r="O111" s="1452"/>
      <c r="P111" s="1452"/>
      <c r="V111" s="215"/>
      <c r="W111" s="1452"/>
      <c r="X111" s="1452"/>
      <c r="Z111" s="1452"/>
      <c r="AA111" s="1452"/>
      <c r="AH111" s="196"/>
    </row>
    <row r="112" spans="3:34" s="4" customFormat="1" x14ac:dyDescent="0.25">
      <c r="C112" s="97"/>
      <c r="H112" s="1424"/>
      <c r="J112" s="145"/>
      <c r="K112" s="1452"/>
      <c r="L112" s="1452"/>
      <c r="M112" s="1452"/>
      <c r="O112" s="1452"/>
      <c r="P112" s="1452"/>
      <c r="V112" s="215"/>
      <c r="W112" s="1452"/>
      <c r="X112" s="1452"/>
      <c r="Z112" s="1452"/>
      <c r="AA112" s="1452"/>
      <c r="AH112" s="196"/>
    </row>
    <row r="113" spans="3:34" s="4" customFormat="1" x14ac:dyDescent="0.25">
      <c r="C113" s="97"/>
      <c r="H113" s="1424"/>
      <c r="J113" s="145"/>
      <c r="K113" s="1452"/>
      <c r="L113" s="1452"/>
      <c r="M113" s="1452"/>
      <c r="O113" s="1452"/>
      <c r="P113" s="1452"/>
      <c r="V113" s="215"/>
      <c r="W113" s="1452"/>
      <c r="X113" s="1452"/>
      <c r="Z113" s="1452"/>
      <c r="AA113" s="1452"/>
      <c r="AH113" s="196"/>
    </row>
    <row r="114" spans="3:34" s="4" customFormat="1" x14ac:dyDescent="0.25">
      <c r="C114" s="97"/>
      <c r="H114" s="1424"/>
      <c r="J114" s="145"/>
      <c r="K114" s="1452"/>
      <c r="L114" s="1452"/>
      <c r="M114" s="1452"/>
      <c r="O114" s="1452"/>
      <c r="P114" s="1452"/>
      <c r="V114" s="215"/>
      <c r="W114" s="1452"/>
      <c r="X114" s="1452"/>
      <c r="Z114" s="1452"/>
      <c r="AA114" s="1452"/>
      <c r="AH114" s="196"/>
    </row>
    <row r="115" spans="3:34" s="4" customFormat="1" x14ac:dyDescent="0.25">
      <c r="C115" s="97"/>
      <c r="H115" s="1424"/>
      <c r="J115" s="145"/>
      <c r="K115" s="1452"/>
      <c r="L115" s="1452"/>
      <c r="M115" s="1452"/>
      <c r="O115" s="1452"/>
      <c r="P115" s="1452"/>
      <c r="V115" s="215"/>
      <c r="W115" s="1452"/>
      <c r="X115" s="1452"/>
      <c r="Z115" s="1452"/>
      <c r="AA115" s="1452"/>
      <c r="AH115" s="196"/>
    </row>
    <row r="116" spans="3:34" s="4" customFormat="1" x14ac:dyDescent="0.25">
      <c r="C116" s="97"/>
      <c r="H116" s="1424"/>
      <c r="J116" s="145"/>
      <c r="K116" s="1452"/>
      <c r="L116" s="1452"/>
      <c r="M116" s="1452"/>
      <c r="O116" s="1452"/>
      <c r="P116" s="1452"/>
      <c r="V116" s="215"/>
      <c r="W116" s="1452"/>
      <c r="X116" s="1452"/>
      <c r="Z116" s="1452"/>
      <c r="AA116" s="1452"/>
      <c r="AH116" s="196"/>
    </row>
    <row r="117" spans="3:34" s="4" customFormat="1" x14ac:dyDescent="0.25">
      <c r="C117" s="97"/>
      <c r="H117" s="1424"/>
      <c r="J117" s="145"/>
      <c r="K117" s="1452"/>
      <c r="L117" s="1452"/>
      <c r="M117" s="1452"/>
      <c r="O117" s="1452"/>
      <c r="P117" s="1452"/>
      <c r="V117" s="215"/>
      <c r="W117" s="1452"/>
      <c r="X117" s="1452"/>
      <c r="Z117" s="1452"/>
      <c r="AA117" s="1452"/>
      <c r="AH117" s="196"/>
    </row>
    <row r="118" spans="3:34" s="4" customFormat="1" x14ac:dyDescent="0.25">
      <c r="C118" s="97"/>
      <c r="H118" s="1424"/>
      <c r="J118" s="145"/>
      <c r="K118" s="1452"/>
      <c r="L118" s="1452"/>
      <c r="M118" s="1452"/>
      <c r="O118" s="1452"/>
      <c r="P118" s="1452"/>
      <c r="V118" s="215"/>
      <c r="W118" s="1452"/>
      <c r="X118" s="1452"/>
      <c r="Z118" s="1452"/>
      <c r="AA118" s="1452"/>
      <c r="AH118" s="196"/>
    </row>
    <row r="119" spans="3:34" s="4" customFormat="1" x14ac:dyDescent="0.25">
      <c r="C119" s="97"/>
      <c r="H119" s="1424"/>
      <c r="J119" s="145"/>
      <c r="K119" s="1452"/>
      <c r="L119" s="1452"/>
      <c r="M119" s="1452"/>
      <c r="O119" s="1452"/>
      <c r="P119" s="1452"/>
      <c r="V119" s="215"/>
      <c r="W119" s="1452"/>
      <c r="X119" s="1452"/>
      <c r="Z119" s="1452"/>
      <c r="AA119" s="1452"/>
      <c r="AH119" s="196"/>
    </row>
    <row r="120" spans="3:34" s="4" customFormat="1" ht="36.75" customHeight="1" x14ac:dyDescent="0.25">
      <c r="C120" s="97"/>
      <c r="H120" s="1424"/>
      <c r="J120" s="145"/>
      <c r="K120" s="1452"/>
      <c r="L120" s="1452"/>
      <c r="M120" s="1452"/>
      <c r="O120" s="1452"/>
      <c r="P120" s="1452"/>
      <c r="V120" s="215"/>
      <c r="W120" s="1452"/>
      <c r="X120" s="1452"/>
      <c r="Z120" s="1452"/>
      <c r="AA120" s="1452"/>
      <c r="AH120" s="196"/>
    </row>
    <row r="121" spans="3:34" s="4" customFormat="1" x14ac:dyDescent="0.25">
      <c r="C121" s="97"/>
      <c r="H121" s="1424"/>
      <c r="J121" s="145"/>
      <c r="K121" s="1452"/>
      <c r="L121" s="1452"/>
      <c r="M121" s="1452"/>
      <c r="O121" s="1452"/>
      <c r="P121" s="1452"/>
      <c r="V121" s="215"/>
      <c r="W121" s="1452"/>
      <c r="X121" s="1452"/>
      <c r="Z121" s="1452"/>
      <c r="AA121" s="1452"/>
      <c r="AH121" s="196"/>
    </row>
    <row r="122" spans="3:34" s="4" customFormat="1" x14ac:dyDescent="0.25">
      <c r="C122" s="97"/>
      <c r="H122" s="1424"/>
      <c r="J122" s="145"/>
      <c r="K122" s="1452"/>
      <c r="L122" s="1452"/>
      <c r="M122" s="1452"/>
      <c r="O122" s="1452"/>
      <c r="P122" s="1452"/>
      <c r="V122" s="215"/>
      <c r="W122" s="1452"/>
      <c r="X122" s="1452"/>
      <c r="Z122" s="1452"/>
      <c r="AA122" s="1452"/>
      <c r="AH122" s="196"/>
    </row>
    <row r="123" spans="3:34" s="4" customFormat="1" x14ac:dyDescent="0.25">
      <c r="C123" s="97"/>
      <c r="H123" s="1424"/>
      <c r="J123" s="145"/>
      <c r="K123" s="1452"/>
      <c r="L123" s="1452"/>
      <c r="M123" s="1452"/>
      <c r="O123" s="1452"/>
      <c r="P123" s="1452"/>
      <c r="V123" s="215"/>
      <c r="W123" s="1452"/>
      <c r="X123" s="1452"/>
      <c r="Z123" s="1452"/>
      <c r="AA123" s="1452"/>
      <c r="AH123" s="196"/>
    </row>
    <row r="124" spans="3:34" s="4" customFormat="1" x14ac:dyDescent="0.25">
      <c r="C124" s="97"/>
      <c r="H124" s="1424"/>
      <c r="J124" s="145"/>
      <c r="K124" s="1452"/>
      <c r="L124" s="1452"/>
      <c r="M124" s="1452"/>
      <c r="O124" s="1452"/>
      <c r="P124" s="1452"/>
      <c r="V124" s="215"/>
      <c r="W124" s="1452"/>
      <c r="X124" s="1452"/>
      <c r="Z124" s="1452"/>
      <c r="AA124" s="1452"/>
      <c r="AH124" s="196"/>
    </row>
    <row r="125" spans="3:34" s="4" customFormat="1" x14ac:dyDescent="0.25">
      <c r="C125" s="97"/>
      <c r="H125" s="1424"/>
      <c r="J125" s="145"/>
      <c r="K125" s="1452"/>
      <c r="L125" s="1452"/>
      <c r="M125" s="1452"/>
      <c r="O125" s="1452"/>
      <c r="P125" s="1452"/>
      <c r="V125" s="215"/>
      <c r="W125" s="1452"/>
      <c r="X125" s="1452"/>
      <c r="Z125" s="1452"/>
      <c r="AA125" s="1452"/>
      <c r="AH125" s="196"/>
    </row>
    <row r="126" spans="3:34" s="4" customFormat="1" x14ac:dyDescent="0.25">
      <c r="C126" s="97"/>
      <c r="H126" s="1424"/>
      <c r="J126" s="145"/>
      <c r="K126" s="1452"/>
      <c r="L126" s="1452"/>
      <c r="M126" s="1452"/>
      <c r="O126" s="1452"/>
      <c r="P126" s="1452"/>
      <c r="V126" s="215"/>
      <c r="W126" s="1452"/>
      <c r="X126" s="1452"/>
      <c r="Z126" s="1452"/>
      <c r="AA126" s="1452"/>
      <c r="AH126" s="196"/>
    </row>
    <row r="127" spans="3:34" s="4" customFormat="1" x14ac:dyDescent="0.25">
      <c r="C127" s="97"/>
      <c r="H127" s="1424"/>
      <c r="J127" s="145"/>
      <c r="K127" s="1452"/>
      <c r="L127" s="1452"/>
      <c r="M127" s="1452"/>
      <c r="O127" s="1452"/>
      <c r="P127" s="1452"/>
      <c r="V127" s="215"/>
      <c r="W127" s="1452"/>
      <c r="X127" s="1452"/>
      <c r="Z127" s="1452"/>
      <c r="AA127" s="1452"/>
      <c r="AH127" s="196"/>
    </row>
    <row r="128" spans="3:34" s="4" customFormat="1" x14ac:dyDescent="0.25">
      <c r="C128" s="97"/>
      <c r="H128" s="1424"/>
      <c r="J128" s="145"/>
      <c r="K128" s="1452"/>
      <c r="L128" s="1452"/>
      <c r="M128" s="1452"/>
      <c r="O128" s="1452"/>
      <c r="P128" s="1452"/>
      <c r="V128" s="215"/>
      <c r="W128" s="1452"/>
      <c r="X128" s="1452"/>
      <c r="Z128" s="1452"/>
      <c r="AA128" s="1452"/>
      <c r="AH128" s="196"/>
    </row>
    <row r="129" spans="3:34" s="4" customFormat="1" x14ac:dyDescent="0.25">
      <c r="C129" s="97"/>
      <c r="H129" s="1424"/>
      <c r="J129" s="145"/>
      <c r="K129" s="1452"/>
      <c r="L129" s="1452"/>
      <c r="M129" s="1452"/>
      <c r="O129" s="1452"/>
      <c r="P129" s="1452"/>
      <c r="V129" s="215"/>
      <c r="W129" s="1452"/>
      <c r="X129" s="1452"/>
      <c r="Z129" s="1452"/>
      <c r="AA129" s="1452"/>
      <c r="AH129" s="196"/>
    </row>
    <row r="130" spans="3:34" s="4" customFormat="1" x14ac:dyDescent="0.25">
      <c r="C130" s="97"/>
      <c r="H130" s="1424"/>
      <c r="J130" s="145"/>
      <c r="K130" s="1452"/>
      <c r="L130" s="1452"/>
      <c r="M130" s="1452"/>
      <c r="O130" s="1452"/>
      <c r="P130" s="1452"/>
      <c r="V130" s="215"/>
      <c r="W130" s="1452"/>
      <c r="X130" s="1452"/>
      <c r="Z130" s="1452"/>
      <c r="AA130" s="1452"/>
      <c r="AH130" s="196"/>
    </row>
    <row r="131" spans="3:34" s="4" customFormat="1" x14ac:dyDescent="0.25">
      <c r="C131" s="97"/>
      <c r="H131" s="1424"/>
      <c r="J131" s="145"/>
      <c r="K131" s="1452"/>
      <c r="L131" s="1452"/>
      <c r="M131" s="1452"/>
      <c r="O131" s="1452"/>
      <c r="P131" s="1452"/>
      <c r="V131" s="215"/>
      <c r="W131" s="1452"/>
      <c r="X131" s="1452"/>
      <c r="Z131" s="1452"/>
      <c r="AA131" s="1452"/>
      <c r="AH131" s="196"/>
    </row>
    <row r="132" spans="3:34" s="4" customFormat="1" x14ac:dyDescent="0.25">
      <c r="C132" s="97"/>
      <c r="H132" s="1424"/>
      <c r="J132" s="145"/>
      <c r="K132" s="1452"/>
      <c r="L132" s="1452"/>
      <c r="M132" s="1452"/>
      <c r="O132" s="1452"/>
      <c r="P132" s="1452"/>
      <c r="V132" s="215"/>
      <c r="W132" s="1452"/>
      <c r="X132" s="1452"/>
      <c r="Z132" s="1452"/>
      <c r="AA132" s="1452"/>
      <c r="AH132" s="196"/>
    </row>
    <row r="133" spans="3:34" s="4" customFormat="1" x14ac:dyDescent="0.25">
      <c r="C133" s="97"/>
      <c r="H133" s="1424"/>
      <c r="J133" s="145"/>
      <c r="K133" s="1452"/>
      <c r="L133" s="1452"/>
      <c r="M133" s="1452"/>
      <c r="O133" s="1452"/>
      <c r="P133" s="1452"/>
      <c r="V133" s="215"/>
      <c r="W133" s="1452"/>
      <c r="X133" s="1452"/>
      <c r="Z133" s="1452"/>
      <c r="AA133" s="1452"/>
      <c r="AH133" s="196"/>
    </row>
    <row r="134" spans="3:34" s="4" customFormat="1" x14ac:dyDescent="0.25">
      <c r="C134" s="97"/>
      <c r="H134" s="1424"/>
      <c r="J134" s="145"/>
      <c r="K134" s="1452"/>
      <c r="L134" s="1452"/>
      <c r="M134" s="1452"/>
      <c r="O134" s="1452"/>
      <c r="P134" s="1452"/>
      <c r="V134" s="215"/>
      <c r="W134" s="1452"/>
      <c r="X134" s="1452"/>
      <c r="Z134" s="1452"/>
      <c r="AA134" s="1452"/>
      <c r="AH134" s="196"/>
    </row>
    <row r="135" spans="3:34" s="4" customFormat="1" x14ac:dyDescent="0.25">
      <c r="C135" s="97"/>
      <c r="H135" s="1424"/>
      <c r="J135" s="145"/>
      <c r="K135" s="1452"/>
      <c r="L135" s="1452"/>
      <c r="M135" s="1452"/>
      <c r="O135" s="1452"/>
      <c r="P135" s="1452"/>
      <c r="V135" s="215"/>
      <c r="W135" s="1452"/>
      <c r="X135" s="1452"/>
      <c r="Z135" s="1452"/>
      <c r="AA135" s="1452"/>
      <c r="AH135" s="196"/>
    </row>
    <row r="136" spans="3:34" s="4" customFormat="1" x14ac:dyDescent="0.25">
      <c r="C136" s="97"/>
      <c r="H136" s="1424"/>
      <c r="J136" s="145"/>
      <c r="K136" s="1452"/>
      <c r="L136" s="1452"/>
      <c r="M136" s="1452"/>
      <c r="O136" s="1452"/>
      <c r="P136" s="1452"/>
      <c r="V136" s="215"/>
      <c r="W136" s="1452"/>
      <c r="X136" s="1452"/>
      <c r="Z136" s="1452"/>
      <c r="AA136" s="1452"/>
      <c r="AH136" s="196"/>
    </row>
    <row r="137" spans="3:34" s="4" customFormat="1" x14ac:dyDescent="0.25">
      <c r="C137" s="97"/>
      <c r="H137" s="1424"/>
      <c r="J137" s="145"/>
      <c r="K137" s="1452"/>
      <c r="L137" s="1452"/>
      <c r="M137" s="1452"/>
      <c r="O137" s="1452"/>
      <c r="P137" s="1452"/>
      <c r="V137" s="215"/>
      <c r="W137" s="1452"/>
      <c r="X137" s="1452"/>
      <c r="Z137" s="1452"/>
      <c r="AA137" s="1452"/>
      <c r="AH137" s="196"/>
    </row>
    <row r="138" spans="3:34" s="4" customFormat="1" x14ac:dyDescent="0.25">
      <c r="C138" s="97"/>
      <c r="H138" s="1424"/>
      <c r="J138" s="145"/>
      <c r="K138" s="1452"/>
      <c r="L138" s="1452"/>
      <c r="M138" s="1452"/>
      <c r="O138" s="1452"/>
      <c r="P138" s="1452"/>
      <c r="V138" s="215"/>
      <c r="W138" s="1452"/>
      <c r="X138" s="1452"/>
      <c r="Z138" s="1452"/>
      <c r="AA138" s="1452"/>
      <c r="AH138" s="196"/>
    </row>
    <row r="139" spans="3:34" s="4" customFormat="1" x14ac:dyDescent="0.25">
      <c r="C139" s="97"/>
      <c r="H139" s="1424"/>
      <c r="J139" s="145"/>
      <c r="K139" s="1452"/>
      <c r="L139" s="1452"/>
      <c r="M139" s="1452"/>
      <c r="O139" s="1452"/>
      <c r="P139" s="1452"/>
      <c r="V139" s="215"/>
      <c r="W139" s="1452"/>
      <c r="X139" s="1452"/>
      <c r="Z139" s="1452"/>
      <c r="AA139" s="1452"/>
      <c r="AH139" s="196"/>
    </row>
    <row r="140" spans="3:34" s="4" customFormat="1" x14ac:dyDescent="0.25">
      <c r="C140" s="97"/>
      <c r="H140" s="1424"/>
      <c r="J140" s="145"/>
      <c r="K140" s="1452"/>
      <c r="L140" s="1452"/>
      <c r="M140" s="1452"/>
      <c r="O140" s="1452"/>
      <c r="P140" s="1452"/>
      <c r="V140" s="215"/>
      <c r="W140" s="1452"/>
      <c r="X140" s="1452"/>
      <c r="Z140" s="1452"/>
      <c r="AA140" s="1452"/>
      <c r="AH140" s="196"/>
    </row>
    <row r="141" spans="3:34" s="4" customFormat="1" x14ac:dyDescent="0.25">
      <c r="C141" s="97"/>
      <c r="H141" s="1424"/>
      <c r="J141" s="145"/>
      <c r="K141" s="1452"/>
      <c r="L141" s="1452"/>
      <c r="M141" s="1452"/>
      <c r="O141" s="1452"/>
      <c r="P141" s="1452"/>
      <c r="V141" s="215"/>
      <c r="W141" s="1452"/>
      <c r="X141" s="1452"/>
      <c r="Z141" s="1452"/>
      <c r="AA141" s="1452"/>
      <c r="AH141" s="196"/>
    </row>
    <row r="142" spans="3:34" s="4" customFormat="1" x14ac:dyDescent="0.25">
      <c r="C142" s="97"/>
      <c r="H142" s="1424"/>
      <c r="J142" s="145"/>
      <c r="K142" s="1452"/>
      <c r="L142" s="1452"/>
      <c r="M142" s="1452"/>
      <c r="O142" s="1452"/>
      <c r="P142" s="1452"/>
      <c r="V142" s="215"/>
      <c r="W142" s="1452"/>
      <c r="X142" s="1452"/>
      <c r="Z142" s="1452"/>
      <c r="AA142" s="1452"/>
      <c r="AH142" s="196"/>
    </row>
    <row r="143" spans="3:34" s="4" customFormat="1" x14ac:dyDescent="0.25">
      <c r="C143" s="97"/>
      <c r="H143" s="1424"/>
      <c r="J143" s="145"/>
      <c r="K143" s="1452"/>
      <c r="L143" s="1452"/>
      <c r="M143" s="1452"/>
      <c r="O143" s="1452"/>
      <c r="P143" s="1452"/>
      <c r="V143" s="215"/>
      <c r="W143" s="1452"/>
      <c r="X143" s="1452"/>
      <c r="Z143" s="1452"/>
      <c r="AA143" s="1452"/>
      <c r="AH143" s="196"/>
    </row>
    <row r="144" spans="3:34" s="4" customFormat="1" x14ac:dyDescent="0.25">
      <c r="C144" s="97"/>
      <c r="H144" s="1424"/>
      <c r="J144" s="145"/>
      <c r="K144" s="1452"/>
      <c r="L144" s="1452"/>
      <c r="M144" s="1452"/>
      <c r="O144" s="1452"/>
      <c r="P144" s="1452"/>
      <c r="V144" s="215"/>
      <c r="W144" s="1452"/>
      <c r="X144" s="1452"/>
      <c r="Z144" s="1452"/>
      <c r="AA144" s="1452"/>
      <c r="AH144" s="196"/>
    </row>
    <row r="145" spans="3:34" s="4" customFormat="1" x14ac:dyDescent="0.25">
      <c r="C145" s="97"/>
      <c r="H145" s="1424"/>
      <c r="J145" s="145"/>
      <c r="K145" s="1452"/>
      <c r="L145" s="1452"/>
      <c r="M145" s="1452"/>
      <c r="O145" s="1452"/>
      <c r="P145" s="1452"/>
      <c r="V145" s="215"/>
      <c r="W145" s="1452"/>
      <c r="X145" s="1452"/>
      <c r="Z145" s="1452"/>
      <c r="AA145" s="1452"/>
      <c r="AH145" s="196"/>
    </row>
    <row r="146" spans="3:34" s="4" customFormat="1" x14ac:dyDescent="0.25">
      <c r="C146" s="97"/>
      <c r="H146" s="1424"/>
      <c r="J146" s="145"/>
      <c r="K146" s="1452"/>
      <c r="L146" s="1452"/>
      <c r="M146" s="1452"/>
      <c r="O146" s="1452"/>
      <c r="P146" s="1452"/>
      <c r="V146" s="215"/>
      <c r="W146" s="1452"/>
      <c r="X146" s="1452"/>
      <c r="Z146" s="1452"/>
      <c r="AA146" s="1452"/>
      <c r="AH146" s="196"/>
    </row>
    <row r="147" spans="3:34" s="4" customFormat="1" x14ac:dyDescent="0.25">
      <c r="C147" s="97"/>
      <c r="H147" s="1424"/>
      <c r="J147" s="145"/>
      <c r="K147" s="1452"/>
      <c r="L147" s="1452"/>
      <c r="M147" s="1452"/>
      <c r="O147" s="1452"/>
      <c r="P147" s="1452"/>
      <c r="V147" s="215"/>
      <c r="W147" s="1452"/>
      <c r="X147" s="1452"/>
      <c r="Z147" s="1452"/>
      <c r="AA147" s="1452"/>
      <c r="AH147" s="196"/>
    </row>
    <row r="148" spans="3:34" s="4" customFormat="1" x14ac:dyDescent="0.25">
      <c r="C148" s="97"/>
      <c r="H148" s="1424"/>
      <c r="J148" s="145"/>
      <c r="K148" s="1452"/>
      <c r="L148" s="1452"/>
      <c r="M148" s="1452"/>
      <c r="O148" s="1452"/>
      <c r="P148" s="1452"/>
      <c r="V148" s="215"/>
      <c r="W148" s="1452"/>
      <c r="X148" s="1452"/>
      <c r="Z148" s="1452"/>
      <c r="AA148" s="1452"/>
      <c r="AH148" s="196"/>
    </row>
    <row r="149" spans="3:34" s="4" customFormat="1" x14ac:dyDescent="0.25">
      <c r="C149" s="97"/>
      <c r="H149" s="1424"/>
      <c r="J149" s="145"/>
      <c r="K149" s="1452"/>
      <c r="L149" s="1452"/>
      <c r="M149" s="1452"/>
      <c r="O149" s="1452"/>
      <c r="P149" s="1452"/>
      <c r="V149" s="215"/>
      <c r="W149" s="1452"/>
      <c r="X149" s="1452"/>
      <c r="Z149" s="1452"/>
      <c r="AA149" s="1452"/>
      <c r="AH149" s="196"/>
    </row>
    <row r="150" spans="3:34" s="4" customFormat="1" x14ac:dyDescent="0.25">
      <c r="C150" s="97"/>
      <c r="H150" s="1424"/>
      <c r="J150" s="145"/>
      <c r="K150" s="1452"/>
      <c r="L150" s="1452"/>
      <c r="M150" s="1452"/>
      <c r="O150" s="1452"/>
      <c r="P150" s="1452"/>
      <c r="V150" s="215"/>
      <c r="W150" s="1452"/>
      <c r="X150" s="1452"/>
      <c r="Z150" s="1452"/>
      <c r="AA150" s="1452"/>
      <c r="AH150" s="196"/>
    </row>
    <row r="151" spans="3:34" s="4" customFormat="1" x14ac:dyDescent="0.25">
      <c r="C151" s="97"/>
      <c r="H151" s="1424"/>
      <c r="J151" s="145"/>
      <c r="K151" s="1452"/>
      <c r="L151" s="1452"/>
      <c r="M151" s="1452"/>
      <c r="O151" s="1452"/>
      <c r="P151" s="1452"/>
      <c r="V151" s="215"/>
      <c r="W151" s="1452"/>
      <c r="X151" s="1452"/>
      <c r="Z151" s="1452"/>
      <c r="AA151" s="1452"/>
      <c r="AH151" s="196"/>
    </row>
    <row r="152" spans="3:34" s="4" customFormat="1" x14ac:dyDescent="0.25">
      <c r="C152" s="97"/>
      <c r="H152" s="1424"/>
      <c r="J152" s="145"/>
      <c r="K152" s="1452"/>
      <c r="L152" s="1452"/>
      <c r="M152" s="1452"/>
      <c r="O152" s="1452"/>
      <c r="P152" s="1452"/>
      <c r="V152" s="215"/>
      <c r="W152" s="1452"/>
      <c r="X152" s="1452"/>
      <c r="Z152" s="1452"/>
      <c r="AA152" s="1452"/>
      <c r="AH152" s="196"/>
    </row>
    <row r="153" spans="3:34" s="4" customFormat="1" x14ac:dyDescent="0.25">
      <c r="C153" s="97"/>
      <c r="H153" s="1424"/>
      <c r="J153" s="145"/>
      <c r="K153" s="1452"/>
      <c r="L153" s="1452"/>
      <c r="M153" s="1452"/>
      <c r="O153" s="1452"/>
      <c r="P153" s="1452"/>
      <c r="V153" s="215"/>
      <c r="W153" s="1452"/>
      <c r="X153" s="1452"/>
      <c r="Z153" s="1452"/>
      <c r="AA153" s="1452"/>
      <c r="AH153" s="196"/>
    </row>
    <row r="154" spans="3:34" s="4" customFormat="1" x14ac:dyDescent="0.25">
      <c r="C154" s="97"/>
      <c r="H154" s="1424"/>
      <c r="J154" s="145"/>
      <c r="K154" s="1452"/>
      <c r="L154" s="1452"/>
      <c r="M154" s="1452"/>
      <c r="O154" s="1452"/>
      <c r="P154" s="1452"/>
      <c r="V154" s="215"/>
      <c r="W154" s="1452"/>
      <c r="X154" s="1452"/>
      <c r="Z154" s="1452"/>
      <c r="AA154" s="1452"/>
      <c r="AH154" s="196"/>
    </row>
    <row r="155" spans="3:34" s="4" customFormat="1" x14ac:dyDescent="0.25">
      <c r="C155" s="97"/>
      <c r="H155" s="1424"/>
      <c r="J155" s="145"/>
      <c r="K155" s="1452"/>
      <c r="L155" s="1452"/>
      <c r="M155" s="1452"/>
      <c r="O155" s="1452"/>
      <c r="P155" s="1452"/>
      <c r="V155" s="215"/>
      <c r="W155" s="1452"/>
      <c r="X155" s="1452"/>
      <c r="Z155" s="1452"/>
      <c r="AA155" s="1452"/>
      <c r="AH155" s="196"/>
    </row>
    <row r="156" spans="3:34" s="4" customFormat="1" x14ac:dyDescent="0.25">
      <c r="C156" s="97"/>
      <c r="H156" s="1424"/>
      <c r="J156" s="145"/>
      <c r="K156" s="1452"/>
      <c r="L156" s="1452"/>
      <c r="M156" s="1452"/>
      <c r="O156" s="1452"/>
      <c r="P156" s="1452"/>
      <c r="V156" s="215"/>
      <c r="W156" s="1452"/>
      <c r="X156" s="1452"/>
      <c r="Z156" s="1452"/>
      <c r="AA156" s="1452"/>
      <c r="AH156" s="196"/>
    </row>
    <row r="157" spans="3:34" s="4" customFormat="1" x14ac:dyDescent="0.25">
      <c r="C157" s="97"/>
      <c r="H157" s="1424"/>
      <c r="J157" s="145"/>
      <c r="K157" s="1452"/>
      <c r="L157" s="1452"/>
      <c r="M157" s="1452"/>
      <c r="O157" s="1452"/>
      <c r="P157" s="1452"/>
      <c r="V157" s="215"/>
      <c r="W157" s="1452"/>
      <c r="X157" s="1452"/>
      <c r="Z157" s="1452"/>
      <c r="AA157" s="1452"/>
      <c r="AH157" s="196"/>
    </row>
    <row r="158" spans="3:34" s="4" customFormat="1" ht="36.75" customHeight="1" x14ac:dyDescent="0.25">
      <c r="C158" s="97"/>
      <c r="H158" s="1424"/>
      <c r="J158" s="145"/>
      <c r="K158" s="1452"/>
      <c r="L158" s="1452"/>
      <c r="M158" s="1452"/>
      <c r="O158" s="1452"/>
      <c r="P158" s="1452"/>
      <c r="V158" s="215"/>
      <c r="W158" s="1452"/>
      <c r="X158" s="1452"/>
      <c r="Z158" s="1452"/>
      <c r="AA158" s="1452"/>
      <c r="AH158" s="196"/>
    </row>
    <row r="159" spans="3:34" s="4" customFormat="1" x14ac:dyDescent="0.25">
      <c r="C159" s="97"/>
      <c r="H159" s="1424"/>
      <c r="J159" s="145"/>
      <c r="K159" s="1452"/>
      <c r="L159" s="1452"/>
      <c r="M159" s="1452"/>
      <c r="O159" s="1452"/>
      <c r="P159" s="1452"/>
      <c r="V159" s="215"/>
      <c r="W159" s="1452"/>
      <c r="X159" s="1452"/>
      <c r="Z159" s="1452"/>
      <c r="AA159" s="1452"/>
      <c r="AH159" s="196"/>
    </row>
    <row r="160" spans="3:34" s="4" customFormat="1" x14ac:dyDescent="0.25">
      <c r="C160" s="97"/>
      <c r="H160" s="1424"/>
      <c r="J160" s="145"/>
      <c r="K160" s="1452"/>
      <c r="L160" s="1452"/>
      <c r="M160" s="1452"/>
      <c r="O160" s="1452"/>
      <c r="P160" s="1452"/>
      <c r="V160" s="215"/>
      <c r="W160" s="1452"/>
      <c r="X160" s="1452"/>
      <c r="Z160" s="1452"/>
      <c r="AA160" s="1452"/>
      <c r="AH160" s="196"/>
    </row>
    <row r="161" spans="3:34" s="4" customFormat="1" x14ac:dyDescent="0.25">
      <c r="C161" s="97"/>
      <c r="H161" s="1424"/>
      <c r="J161" s="145"/>
      <c r="K161" s="1452"/>
      <c r="L161" s="1452"/>
      <c r="M161" s="1452"/>
      <c r="O161" s="1452"/>
      <c r="P161" s="1452"/>
      <c r="V161" s="215"/>
      <c r="W161" s="1452"/>
      <c r="X161" s="1452"/>
      <c r="Z161" s="1452"/>
      <c r="AA161" s="1452"/>
      <c r="AH161" s="196"/>
    </row>
    <row r="162" spans="3:34" s="4" customFormat="1" x14ac:dyDescent="0.25">
      <c r="C162" s="97"/>
      <c r="H162" s="1424"/>
      <c r="J162" s="145"/>
      <c r="K162" s="1452"/>
      <c r="L162" s="1452"/>
      <c r="M162" s="1452"/>
      <c r="O162" s="1452"/>
      <c r="P162" s="1452"/>
      <c r="V162" s="215"/>
      <c r="W162" s="1452"/>
      <c r="X162" s="1452"/>
      <c r="Z162" s="1452"/>
      <c r="AA162" s="1452"/>
      <c r="AH162" s="196"/>
    </row>
    <row r="163" spans="3:34" s="4" customFormat="1" x14ac:dyDescent="0.25">
      <c r="C163" s="97"/>
      <c r="H163" s="1424"/>
      <c r="J163" s="145"/>
      <c r="K163" s="1452"/>
      <c r="L163" s="1452"/>
      <c r="M163" s="1452"/>
      <c r="O163" s="1452"/>
      <c r="P163" s="1452"/>
      <c r="V163" s="215"/>
      <c r="W163" s="1452"/>
      <c r="X163" s="1452"/>
      <c r="Z163" s="1452"/>
      <c r="AA163" s="1452"/>
      <c r="AH163" s="196"/>
    </row>
    <row r="164" spans="3:34" s="4" customFormat="1" ht="15.75" customHeight="1" x14ac:dyDescent="0.25">
      <c r="C164" s="97"/>
      <c r="H164" s="1424"/>
      <c r="J164" s="145"/>
      <c r="K164" s="1452"/>
      <c r="L164" s="1452"/>
      <c r="M164" s="1452"/>
      <c r="O164" s="1452"/>
      <c r="P164" s="1452"/>
      <c r="V164" s="215"/>
      <c r="W164" s="1452"/>
      <c r="X164" s="1452"/>
      <c r="Z164" s="1452"/>
      <c r="AA164" s="1452"/>
      <c r="AH164" s="196"/>
    </row>
    <row r="165" spans="3:34" s="4" customFormat="1" x14ac:dyDescent="0.25">
      <c r="C165" s="97"/>
      <c r="H165" s="1424"/>
      <c r="J165" s="145"/>
      <c r="K165" s="1452"/>
      <c r="L165" s="1452"/>
      <c r="M165" s="1452"/>
      <c r="O165" s="1452"/>
      <c r="P165" s="1452"/>
      <c r="V165" s="215"/>
      <c r="W165" s="1452"/>
      <c r="X165" s="1452"/>
      <c r="Z165" s="1452"/>
      <c r="AA165" s="1452"/>
      <c r="AH165" s="196"/>
    </row>
    <row r="166" spans="3:34" s="4" customFormat="1" x14ac:dyDescent="0.25">
      <c r="C166" s="97"/>
      <c r="H166" s="1424"/>
      <c r="J166" s="145"/>
      <c r="K166" s="1452"/>
      <c r="L166" s="1452"/>
      <c r="M166" s="1452"/>
      <c r="O166" s="1452"/>
      <c r="P166" s="1452"/>
      <c r="V166" s="215"/>
      <c r="W166" s="1452"/>
      <c r="X166" s="1452"/>
      <c r="Z166" s="1452"/>
      <c r="AA166" s="1452"/>
      <c r="AH166" s="196"/>
    </row>
    <row r="167" spans="3:34" s="4" customFormat="1" x14ac:dyDescent="0.25">
      <c r="C167" s="97"/>
      <c r="H167" s="1424"/>
      <c r="J167" s="145"/>
      <c r="K167" s="1452"/>
      <c r="L167" s="1452"/>
      <c r="M167" s="1452"/>
      <c r="O167" s="1452"/>
      <c r="P167" s="1452"/>
      <c r="V167" s="215"/>
      <c r="W167" s="1452"/>
      <c r="X167" s="1452"/>
      <c r="Z167" s="1452"/>
      <c r="AA167" s="1452"/>
      <c r="AH167" s="196"/>
    </row>
    <row r="168" spans="3:34" s="4" customFormat="1" x14ac:dyDescent="0.25">
      <c r="C168" s="97"/>
      <c r="H168" s="1424"/>
      <c r="J168" s="145"/>
      <c r="K168" s="1452"/>
      <c r="L168" s="1452"/>
      <c r="M168" s="1452"/>
      <c r="O168" s="1452"/>
      <c r="P168" s="1452"/>
      <c r="V168" s="215"/>
      <c r="W168" s="1452"/>
      <c r="X168" s="1452"/>
      <c r="Z168" s="1452"/>
      <c r="AA168" s="1452"/>
      <c r="AH168" s="196"/>
    </row>
    <row r="169" spans="3:34" s="4" customFormat="1" x14ac:dyDescent="0.25">
      <c r="C169" s="97"/>
      <c r="H169" s="1424"/>
      <c r="J169" s="145"/>
      <c r="K169" s="1452"/>
      <c r="L169" s="1452"/>
      <c r="M169" s="1452"/>
      <c r="O169" s="1452"/>
      <c r="P169" s="1452"/>
      <c r="V169" s="215"/>
      <c r="W169" s="1452"/>
      <c r="X169" s="1452"/>
      <c r="Z169" s="1452"/>
      <c r="AA169" s="1452"/>
      <c r="AH169" s="196"/>
    </row>
    <row r="170" spans="3:34" s="4" customFormat="1" x14ac:dyDescent="0.25">
      <c r="C170" s="97"/>
      <c r="H170" s="1424"/>
      <c r="J170" s="145"/>
      <c r="K170" s="1452"/>
      <c r="L170" s="1452"/>
      <c r="M170" s="1452"/>
      <c r="O170" s="1452"/>
      <c r="P170" s="1452"/>
      <c r="V170" s="215"/>
      <c r="W170" s="1452"/>
      <c r="X170" s="1452"/>
      <c r="Z170" s="1452"/>
      <c r="AA170" s="1452"/>
      <c r="AH170" s="196"/>
    </row>
    <row r="171" spans="3:34" s="4" customFormat="1" x14ac:dyDescent="0.25">
      <c r="C171" s="97"/>
      <c r="H171" s="1424"/>
      <c r="J171" s="145"/>
      <c r="K171" s="1452"/>
      <c r="L171" s="1452"/>
      <c r="M171" s="1452"/>
      <c r="O171" s="1452"/>
      <c r="P171" s="1452"/>
      <c r="V171" s="215"/>
      <c r="W171" s="1452"/>
      <c r="X171" s="1452"/>
      <c r="Z171" s="1452"/>
      <c r="AA171" s="1452"/>
      <c r="AH171" s="196"/>
    </row>
    <row r="172" spans="3:34" s="4" customFormat="1" x14ac:dyDescent="0.25">
      <c r="C172" s="97"/>
      <c r="H172" s="1424"/>
      <c r="J172" s="145"/>
      <c r="K172" s="1452"/>
      <c r="L172" s="1452"/>
      <c r="M172" s="1452"/>
      <c r="O172" s="1452"/>
      <c r="P172" s="1452"/>
      <c r="V172" s="215"/>
      <c r="W172" s="1452"/>
      <c r="X172" s="1452"/>
      <c r="Z172" s="1452"/>
      <c r="AA172" s="1452"/>
      <c r="AH172" s="196"/>
    </row>
    <row r="173" spans="3:34" s="4" customFormat="1" x14ac:dyDescent="0.25">
      <c r="C173" s="97"/>
      <c r="H173" s="1424"/>
      <c r="J173" s="145"/>
      <c r="K173" s="1452"/>
      <c r="L173" s="1452"/>
      <c r="M173" s="1452"/>
      <c r="O173" s="1452"/>
      <c r="P173" s="1452"/>
      <c r="V173" s="215"/>
      <c r="W173" s="1452"/>
      <c r="X173" s="1452"/>
      <c r="Z173" s="1452"/>
      <c r="AA173" s="1452"/>
      <c r="AH173" s="196"/>
    </row>
    <row r="174" spans="3:34" s="4" customFormat="1" x14ac:dyDescent="0.25">
      <c r="C174" s="97"/>
      <c r="H174" s="1424"/>
      <c r="J174" s="145"/>
      <c r="K174" s="1452"/>
      <c r="L174" s="1452"/>
      <c r="M174" s="1452"/>
      <c r="O174" s="1452"/>
      <c r="P174" s="1452"/>
      <c r="V174" s="215"/>
      <c r="W174" s="1452"/>
      <c r="X174" s="1452"/>
      <c r="Z174" s="1452"/>
      <c r="AA174" s="1452"/>
      <c r="AH174" s="196"/>
    </row>
    <row r="175" spans="3:34" s="4" customFormat="1" x14ac:dyDescent="0.25">
      <c r="C175" s="97"/>
      <c r="H175" s="1424"/>
      <c r="J175" s="145"/>
      <c r="K175" s="1452"/>
      <c r="L175" s="1452"/>
      <c r="M175" s="1452"/>
      <c r="O175" s="1452"/>
      <c r="P175" s="1452"/>
      <c r="V175" s="215"/>
      <c r="W175" s="1452"/>
      <c r="X175" s="1452"/>
      <c r="Z175" s="1452"/>
      <c r="AA175" s="1452"/>
      <c r="AH175" s="196"/>
    </row>
    <row r="176" spans="3:34" s="4" customFormat="1" x14ac:dyDescent="0.25">
      <c r="C176" s="97"/>
      <c r="H176" s="1424"/>
      <c r="J176" s="145"/>
      <c r="K176" s="1452"/>
      <c r="L176" s="1452"/>
      <c r="M176" s="1452"/>
      <c r="O176" s="1452"/>
      <c r="P176" s="1452"/>
      <c r="V176" s="215"/>
      <c r="W176" s="1452"/>
      <c r="X176" s="1452"/>
      <c r="Z176" s="1452"/>
      <c r="AA176" s="1452"/>
      <c r="AH176" s="196"/>
    </row>
    <row r="177" spans="3:34" s="4" customFormat="1" x14ac:dyDescent="0.25">
      <c r="C177" s="97"/>
      <c r="H177" s="1424"/>
      <c r="J177" s="145"/>
      <c r="K177" s="1452"/>
      <c r="L177" s="1452"/>
      <c r="M177" s="1452"/>
      <c r="O177" s="1452"/>
      <c r="P177" s="1452"/>
      <c r="V177" s="215"/>
      <c r="W177" s="1452"/>
      <c r="X177" s="1452"/>
      <c r="Z177" s="1452"/>
      <c r="AA177" s="1452"/>
      <c r="AH177" s="196"/>
    </row>
    <row r="178" spans="3:34" s="4" customFormat="1" x14ac:dyDescent="0.25">
      <c r="C178" s="97"/>
      <c r="H178" s="1424"/>
      <c r="J178" s="145"/>
      <c r="K178" s="1452"/>
      <c r="L178" s="1452"/>
      <c r="M178" s="1452"/>
      <c r="O178" s="1452"/>
      <c r="P178" s="1452"/>
      <c r="V178" s="215"/>
      <c r="W178" s="1452"/>
      <c r="X178" s="1452"/>
      <c r="Z178" s="1452"/>
      <c r="AA178" s="1452"/>
      <c r="AH178" s="196"/>
    </row>
    <row r="179" spans="3:34" s="4" customFormat="1" x14ac:dyDescent="0.25">
      <c r="C179" s="97"/>
      <c r="H179" s="1424"/>
      <c r="J179" s="145"/>
      <c r="K179" s="1452"/>
      <c r="L179" s="1452"/>
      <c r="M179" s="1452"/>
      <c r="O179" s="1452"/>
      <c r="P179" s="1452"/>
      <c r="V179" s="215"/>
      <c r="W179" s="1452"/>
      <c r="X179" s="1452"/>
      <c r="Z179" s="1452"/>
      <c r="AA179" s="1452"/>
      <c r="AH179" s="196"/>
    </row>
    <row r="180" spans="3:34" s="4" customFormat="1" x14ac:dyDescent="0.25">
      <c r="C180" s="97"/>
      <c r="H180" s="1424"/>
      <c r="J180" s="145"/>
      <c r="K180" s="1452"/>
      <c r="L180" s="1452"/>
      <c r="M180" s="1452"/>
      <c r="O180" s="1452"/>
      <c r="P180" s="1452"/>
      <c r="V180" s="215"/>
      <c r="W180" s="1452"/>
      <c r="X180" s="1452"/>
      <c r="Z180" s="1452"/>
      <c r="AA180" s="1452"/>
      <c r="AH180" s="196"/>
    </row>
    <row r="181" spans="3:34" s="4" customFormat="1" x14ac:dyDescent="0.25">
      <c r="C181" s="97"/>
      <c r="H181" s="1424"/>
      <c r="J181" s="145"/>
      <c r="K181" s="1452"/>
      <c r="L181" s="1452"/>
      <c r="M181" s="1452"/>
      <c r="O181" s="1452"/>
      <c r="P181" s="1452"/>
      <c r="V181" s="215"/>
      <c r="W181" s="1452"/>
      <c r="X181" s="1452"/>
      <c r="Z181" s="1452"/>
      <c r="AA181" s="1452"/>
      <c r="AH181" s="196"/>
    </row>
    <row r="182" spans="3:34" s="4" customFormat="1" x14ac:dyDescent="0.25">
      <c r="C182" s="97"/>
      <c r="H182" s="1424"/>
      <c r="J182" s="145"/>
      <c r="K182" s="1452"/>
      <c r="L182" s="1452"/>
      <c r="M182" s="1452"/>
      <c r="O182" s="1452"/>
      <c r="P182" s="1452"/>
      <c r="V182" s="215"/>
      <c r="W182" s="1452"/>
      <c r="X182" s="1452"/>
      <c r="Z182" s="1452"/>
      <c r="AA182" s="1452"/>
      <c r="AH182" s="196"/>
    </row>
    <row r="183" spans="3:34" s="4" customFormat="1" x14ac:dyDescent="0.25">
      <c r="C183" s="97"/>
      <c r="H183" s="1424"/>
      <c r="J183" s="145"/>
      <c r="K183" s="1452"/>
      <c r="L183" s="1452"/>
      <c r="M183" s="1452"/>
      <c r="O183" s="1452"/>
      <c r="P183" s="1452"/>
      <c r="V183" s="215"/>
      <c r="W183" s="1452"/>
      <c r="X183" s="1452"/>
      <c r="Z183" s="1452"/>
      <c r="AA183" s="1452"/>
      <c r="AH183" s="196"/>
    </row>
    <row r="184" spans="3:34" s="4" customFormat="1" x14ac:dyDescent="0.25">
      <c r="C184" s="97"/>
      <c r="H184" s="1424"/>
      <c r="J184" s="145"/>
      <c r="K184" s="1452"/>
      <c r="L184" s="1452"/>
      <c r="M184" s="1452"/>
      <c r="O184" s="1452"/>
      <c r="P184" s="1452"/>
      <c r="V184" s="215"/>
      <c r="W184" s="1452"/>
      <c r="X184" s="1452"/>
      <c r="Z184" s="1452"/>
      <c r="AA184" s="1452"/>
      <c r="AH184" s="196"/>
    </row>
    <row r="185" spans="3:34" s="4" customFormat="1" x14ac:dyDescent="0.25">
      <c r="C185" s="97"/>
      <c r="H185" s="1424"/>
      <c r="J185" s="145"/>
      <c r="K185" s="1452"/>
      <c r="L185" s="1452"/>
      <c r="M185" s="1452"/>
      <c r="O185" s="1452"/>
      <c r="P185" s="1452"/>
      <c r="V185" s="215"/>
      <c r="W185" s="1452"/>
      <c r="X185" s="1452"/>
      <c r="Z185" s="1452"/>
      <c r="AA185" s="1452"/>
      <c r="AH185" s="196"/>
    </row>
    <row r="186" spans="3:34" s="4" customFormat="1" x14ac:dyDescent="0.25">
      <c r="C186" s="97"/>
      <c r="H186" s="1424"/>
      <c r="J186" s="145"/>
      <c r="K186" s="1452"/>
      <c r="L186" s="1452"/>
      <c r="M186" s="1452"/>
      <c r="O186" s="1452"/>
      <c r="P186" s="1452"/>
      <c r="V186" s="215"/>
      <c r="W186" s="1452"/>
      <c r="X186" s="1452"/>
      <c r="Z186" s="1452"/>
      <c r="AA186" s="1452"/>
      <c r="AH186" s="196"/>
    </row>
    <row r="187" spans="3:34" s="4" customFormat="1" x14ac:dyDescent="0.25">
      <c r="C187" s="97"/>
      <c r="H187" s="1424"/>
      <c r="J187" s="145"/>
      <c r="K187" s="1452"/>
      <c r="L187" s="1452"/>
      <c r="M187" s="1452"/>
      <c r="O187" s="1452"/>
      <c r="P187" s="1452"/>
      <c r="V187" s="215"/>
      <c r="W187" s="1452"/>
      <c r="X187" s="1452"/>
      <c r="Z187" s="1452"/>
      <c r="AA187" s="1452"/>
      <c r="AH187" s="196"/>
    </row>
    <row r="188" spans="3:34" s="4" customFormat="1" x14ac:dyDescent="0.25">
      <c r="C188" s="97"/>
      <c r="H188" s="1424"/>
      <c r="J188" s="145"/>
      <c r="K188" s="1452"/>
      <c r="L188" s="1452"/>
      <c r="M188" s="1452"/>
      <c r="O188" s="1452"/>
      <c r="P188" s="1452"/>
      <c r="V188" s="215"/>
      <c r="W188" s="1452"/>
      <c r="X188" s="1452"/>
      <c r="Z188" s="1452"/>
      <c r="AA188" s="1452"/>
      <c r="AH188" s="196"/>
    </row>
    <row r="189" spans="3:34" s="4" customFormat="1" x14ac:dyDescent="0.25">
      <c r="C189" s="97"/>
      <c r="H189" s="1424"/>
      <c r="J189" s="145"/>
      <c r="K189" s="1452"/>
      <c r="L189" s="1452"/>
      <c r="M189" s="1452"/>
      <c r="O189" s="1452"/>
      <c r="P189" s="1452"/>
      <c r="V189" s="215"/>
      <c r="W189" s="1452"/>
      <c r="X189" s="1452"/>
      <c r="Z189" s="1452"/>
      <c r="AA189" s="1452"/>
      <c r="AH189" s="196"/>
    </row>
    <row r="190" spans="3:34" s="4" customFormat="1" x14ac:dyDescent="0.25">
      <c r="C190" s="97"/>
      <c r="H190" s="1424"/>
      <c r="J190" s="145"/>
      <c r="K190" s="1452"/>
      <c r="L190" s="1452"/>
      <c r="M190" s="1452"/>
      <c r="O190" s="1452"/>
      <c r="P190" s="1452"/>
      <c r="V190" s="215"/>
      <c r="W190" s="1452"/>
      <c r="X190" s="1452"/>
      <c r="Z190" s="1452"/>
      <c r="AA190" s="1452"/>
      <c r="AH190" s="196"/>
    </row>
    <row r="191" spans="3:34" s="4" customFormat="1" x14ac:dyDescent="0.25">
      <c r="C191" s="97"/>
      <c r="H191" s="1424"/>
      <c r="J191" s="145"/>
      <c r="K191" s="1452"/>
      <c r="L191" s="1452"/>
      <c r="M191" s="1452"/>
      <c r="O191" s="1452"/>
      <c r="P191" s="1452"/>
      <c r="V191" s="215"/>
      <c r="W191" s="1452"/>
      <c r="X191" s="1452"/>
      <c r="Z191" s="1452"/>
      <c r="AA191" s="1452"/>
      <c r="AH191" s="196"/>
    </row>
    <row r="192" spans="3:34" s="4" customFormat="1" x14ac:dyDescent="0.25">
      <c r="C192" s="97"/>
      <c r="H192" s="1424"/>
      <c r="J192" s="145"/>
      <c r="K192" s="1452"/>
      <c r="L192" s="1452"/>
      <c r="M192" s="1452"/>
      <c r="O192" s="1452"/>
      <c r="P192" s="1452"/>
      <c r="V192" s="215"/>
      <c r="W192" s="1452"/>
      <c r="X192" s="1452"/>
      <c r="Z192" s="1452"/>
      <c r="AA192" s="1452"/>
      <c r="AH192" s="196"/>
    </row>
    <row r="193" spans="3:34" s="4" customFormat="1" x14ac:dyDescent="0.25">
      <c r="C193" s="97"/>
      <c r="H193" s="1424"/>
      <c r="J193" s="145"/>
      <c r="K193" s="1452"/>
      <c r="L193" s="1452"/>
      <c r="M193" s="1452"/>
      <c r="O193" s="1452"/>
      <c r="P193" s="1452"/>
      <c r="V193" s="215"/>
      <c r="W193" s="1452"/>
      <c r="X193" s="1452"/>
      <c r="Z193" s="1452"/>
      <c r="AA193" s="1452"/>
      <c r="AH193" s="196"/>
    </row>
    <row r="194" spans="3:34" s="4" customFormat="1" x14ac:dyDescent="0.25">
      <c r="C194" s="97"/>
      <c r="H194" s="1424"/>
      <c r="J194" s="145"/>
      <c r="K194" s="1452"/>
      <c r="L194" s="1452"/>
      <c r="M194" s="1452"/>
      <c r="O194" s="1452"/>
      <c r="P194" s="1452"/>
      <c r="V194" s="215"/>
      <c r="W194" s="1452"/>
      <c r="X194" s="1452"/>
      <c r="Z194" s="1452"/>
      <c r="AA194" s="1452"/>
      <c r="AH194" s="196"/>
    </row>
    <row r="195" spans="3:34" s="4" customFormat="1" x14ac:dyDescent="0.25">
      <c r="C195" s="97"/>
      <c r="H195" s="1424"/>
      <c r="J195" s="145"/>
      <c r="K195" s="1452"/>
      <c r="L195" s="1452"/>
      <c r="M195" s="1452"/>
      <c r="O195" s="1452"/>
      <c r="P195" s="1452"/>
      <c r="V195" s="215"/>
      <c r="W195" s="1452"/>
      <c r="X195" s="1452"/>
      <c r="Z195" s="1452"/>
      <c r="AA195" s="1452"/>
      <c r="AH195" s="196"/>
    </row>
    <row r="196" spans="3:34" s="4" customFormat="1" x14ac:dyDescent="0.25">
      <c r="C196" s="97"/>
      <c r="H196" s="1424"/>
      <c r="J196" s="145"/>
      <c r="K196" s="1452"/>
      <c r="L196" s="1452"/>
      <c r="M196" s="1452"/>
      <c r="O196" s="1452"/>
      <c r="P196" s="1452"/>
      <c r="V196" s="215"/>
      <c r="W196" s="1452"/>
      <c r="X196" s="1452"/>
      <c r="Z196" s="1452"/>
      <c r="AA196" s="1452"/>
      <c r="AH196" s="196"/>
    </row>
    <row r="197" spans="3:34" s="4" customFormat="1" x14ac:dyDescent="0.25">
      <c r="C197" s="97"/>
      <c r="H197" s="1424"/>
      <c r="J197" s="145"/>
      <c r="K197" s="1452"/>
      <c r="L197" s="1452"/>
      <c r="M197" s="1452"/>
      <c r="O197" s="1452"/>
      <c r="P197" s="1452"/>
      <c r="V197" s="215"/>
      <c r="W197" s="1452"/>
      <c r="X197" s="1452"/>
      <c r="Z197" s="1452"/>
      <c r="AA197" s="1452"/>
      <c r="AH197" s="196"/>
    </row>
    <row r="198" spans="3:34" s="4" customFormat="1" ht="36.75" customHeight="1" x14ac:dyDescent="0.25">
      <c r="C198" s="97"/>
      <c r="H198" s="1424"/>
      <c r="J198" s="145"/>
      <c r="K198" s="1452"/>
      <c r="L198" s="1452"/>
      <c r="M198" s="1452"/>
      <c r="O198" s="1452"/>
      <c r="P198" s="1452"/>
      <c r="V198" s="215"/>
      <c r="W198" s="1452"/>
      <c r="X198" s="1452"/>
      <c r="Z198" s="1452"/>
      <c r="AA198" s="1452"/>
      <c r="AH198" s="196"/>
    </row>
    <row r="199" spans="3:34" s="4" customFormat="1" x14ac:dyDescent="0.25">
      <c r="C199" s="97"/>
      <c r="H199" s="1424"/>
      <c r="J199" s="145"/>
      <c r="K199" s="1452"/>
      <c r="L199" s="1452"/>
      <c r="M199" s="1452"/>
      <c r="O199" s="1452"/>
      <c r="P199" s="1452"/>
      <c r="V199" s="215"/>
      <c r="W199" s="1452"/>
      <c r="X199" s="1452"/>
      <c r="Z199" s="1452"/>
      <c r="AA199" s="1452"/>
      <c r="AH199" s="196"/>
    </row>
    <row r="200" spans="3:34" s="4" customFormat="1" x14ac:dyDescent="0.25">
      <c r="C200" s="97"/>
      <c r="H200" s="1424"/>
      <c r="J200" s="145"/>
      <c r="K200" s="1452"/>
      <c r="L200" s="1452"/>
      <c r="M200" s="1452"/>
      <c r="O200" s="1452"/>
      <c r="P200" s="1452"/>
      <c r="V200" s="215"/>
      <c r="W200" s="1452"/>
      <c r="X200" s="1452"/>
      <c r="Z200" s="1452"/>
      <c r="AA200" s="1452"/>
      <c r="AH200" s="196"/>
    </row>
    <row r="201" spans="3:34" s="4" customFormat="1" x14ac:dyDescent="0.25">
      <c r="C201" s="97"/>
      <c r="H201" s="1424"/>
      <c r="J201" s="145"/>
      <c r="K201" s="1452"/>
      <c r="L201" s="1452"/>
      <c r="M201" s="1452"/>
      <c r="O201" s="1452"/>
      <c r="P201" s="1452"/>
      <c r="V201" s="215"/>
      <c r="W201" s="1452"/>
      <c r="X201" s="1452"/>
      <c r="Z201" s="1452"/>
      <c r="AA201" s="1452"/>
      <c r="AH201" s="196"/>
    </row>
    <row r="202" spans="3:34" s="4" customFormat="1" x14ac:dyDescent="0.25">
      <c r="C202" s="97"/>
      <c r="H202" s="1424"/>
      <c r="J202" s="145"/>
      <c r="K202" s="1452"/>
      <c r="L202" s="1452"/>
      <c r="M202" s="1452"/>
      <c r="O202" s="1452"/>
      <c r="P202" s="1452"/>
      <c r="V202" s="215"/>
      <c r="W202" s="1452"/>
      <c r="X202" s="1452"/>
      <c r="Z202" s="1452"/>
      <c r="AA202" s="1452"/>
      <c r="AH202" s="196"/>
    </row>
    <row r="203" spans="3:34" s="4" customFormat="1" x14ac:dyDescent="0.25">
      <c r="C203" s="97"/>
      <c r="H203" s="1424"/>
      <c r="J203" s="145"/>
      <c r="K203" s="1452"/>
      <c r="L203" s="1452"/>
      <c r="M203" s="1452"/>
      <c r="O203" s="1452"/>
      <c r="P203" s="1452"/>
      <c r="V203" s="215"/>
      <c r="W203" s="1452"/>
      <c r="X203" s="1452"/>
      <c r="Z203" s="1452"/>
      <c r="AA203" s="1452"/>
      <c r="AH203" s="196"/>
    </row>
    <row r="204" spans="3:34" s="4" customFormat="1" ht="15.75" customHeight="1" x14ac:dyDescent="0.25">
      <c r="C204" s="97"/>
      <c r="H204" s="1424"/>
      <c r="J204" s="145"/>
      <c r="K204" s="1452"/>
      <c r="L204" s="1452"/>
      <c r="M204" s="1452"/>
      <c r="O204" s="1452"/>
      <c r="P204" s="1452"/>
      <c r="V204" s="215"/>
      <c r="W204" s="1452"/>
      <c r="X204" s="1452"/>
      <c r="Z204" s="1452"/>
      <c r="AA204" s="1452"/>
      <c r="AH204" s="196"/>
    </row>
    <row r="205" spans="3:34" s="4" customFormat="1" x14ac:dyDescent="0.25">
      <c r="C205" s="97"/>
      <c r="H205" s="1424"/>
      <c r="J205" s="145"/>
      <c r="K205" s="1452"/>
      <c r="L205" s="1452"/>
      <c r="M205" s="1452"/>
      <c r="O205" s="1452"/>
      <c r="P205" s="1452"/>
      <c r="V205" s="215"/>
      <c r="W205" s="1452"/>
      <c r="X205" s="1452"/>
      <c r="Z205" s="1452"/>
      <c r="AA205" s="1452"/>
      <c r="AH205" s="196"/>
    </row>
    <row r="206" spans="3:34" s="4" customFormat="1" x14ac:dyDescent="0.25">
      <c r="C206" s="97"/>
      <c r="H206" s="1424"/>
      <c r="J206" s="145"/>
      <c r="K206" s="1452"/>
      <c r="L206" s="1452"/>
      <c r="M206" s="1452"/>
      <c r="O206" s="1452"/>
      <c r="P206" s="1452"/>
      <c r="V206" s="215"/>
      <c r="W206" s="1452"/>
      <c r="X206" s="1452"/>
      <c r="Z206" s="1452"/>
      <c r="AA206" s="1452"/>
      <c r="AH206" s="196"/>
    </row>
    <row r="207" spans="3:34" s="4" customFormat="1" x14ac:dyDescent="0.25">
      <c r="C207" s="97"/>
      <c r="H207" s="1424"/>
      <c r="J207" s="145"/>
      <c r="K207" s="1452"/>
      <c r="L207" s="1452"/>
      <c r="M207" s="1452"/>
      <c r="O207" s="1452"/>
      <c r="P207" s="1452"/>
      <c r="V207" s="215"/>
      <c r="W207" s="1452"/>
      <c r="X207" s="1452"/>
      <c r="Z207" s="1452"/>
      <c r="AA207" s="1452"/>
      <c r="AH207" s="196"/>
    </row>
    <row r="208" spans="3:34" s="4" customFormat="1" x14ac:dyDescent="0.25">
      <c r="C208" s="97"/>
      <c r="H208" s="1424"/>
      <c r="J208" s="145"/>
      <c r="K208" s="1452"/>
      <c r="L208" s="1452"/>
      <c r="M208" s="1452"/>
      <c r="O208" s="1452"/>
      <c r="P208" s="1452"/>
      <c r="V208" s="215"/>
      <c r="W208" s="1452"/>
      <c r="X208" s="1452"/>
      <c r="Z208" s="1452"/>
      <c r="AA208" s="1452"/>
      <c r="AH208" s="196"/>
    </row>
    <row r="209" spans="3:34" s="4" customFormat="1" x14ac:dyDescent="0.25">
      <c r="C209" s="97"/>
      <c r="H209" s="1424"/>
      <c r="J209" s="145"/>
      <c r="K209" s="1452"/>
      <c r="L209" s="1452"/>
      <c r="M209" s="1452"/>
      <c r="O209" s="1452"/>
      <c r="P209" s="1452"/>
      <c r="V209" s="215"/>
      <c r="W209" s="1452"/>
      <c r="X209" s="1452"/>
      <c r="Z209" s="1452"/>
      <c r="AA209" s="1452"/>
      <c r="AH209" s="196"/>
    </row>
    <row r="210" spans="3:34" s="4" customFormat="1" x14ac:dyDescent="0.25">
      <c r="C210" s="97"/>
      <c r="H210" s="1424"/>
      <c r="J210" s="145"/>
      <c r="K210" s="1452"/>
      <c r="L210" s="1452"/>
      <c r="M210" s="1452"/>
      <c r="O210" s="1452"/>
      <c r="P210" s="1452"/>
      <c r="V210" s="215"/>
      <c r="W210" s="1452"/>
      <c r="X210" s="1452"/>
      <c r="Z210" s="1452"/>
      <c r="AA210" s="1452"/>
      <c r="AH210" s="196"/>
    </row>
    <row r="211" spans="3:34" s="4" customFormat="1" x14ac:dyDescent="0.25">
      <c r="C211" s="97"/>
      <c r="H211" s="1424"/>
      <c r="J211" s="145"/>
      <c r="K211" s="1452"/>
      <c r="L211" s="1452"/>
      <c r="M211" s="1452"/>
      <c r="O211" s="1452"/>
      <c r="P211" s="1452"/>
      <c r="V211" s="215"/>
      <c r="W211" s="1452"/>
      <c r="X211" s="1452"/>
      <c r="Z211" s="1452"/>
      <c r="AA211" s="1452"/>
      <c r="AH211" s="196"/>
    </row>
    <row r="212" spans="3:34" s="4" customFormat="1" x14ac:dyDescent="0.25">
      <c r="C212" s="97"/>
      <c r="H212" s="1424"/>
      <c r="J212" s="145"/>
      <c r="K212" s="1452"/>
      <c r="L212" s="1452"/>
      <c r="M212" s="1452"/>
      <c r="O212" s="1452"/>
      <c r="P212" s="1452"/>
      <c r="V212" s="215"/>
      <c r="W212" s="1452"/>
      <c r="X212" s="1452"/>
      <c r="Z212" s="1452"/>
      <c r="AA212" s="1452"/>
      <c r="AH212" s="196"/>
    </row>
    <row r="213" spans="3:34" s="4" customFormat="1" x14ac:dyDescent="0.25">
      <c r="C213" s="97"/>
      <c r="H213" s="1424"/>
      <c r="J213" s="145"/>
      <c r="K213" s="1452"/>
      <c r="L213" s="1452"/>
      <c r="M213" s="1452"/>
      <c r="O213" s="1452"/>
      <c r="P213" s="1452"/>
      <c r="V213" s="215"/>
      <c r="W213" s="1452"/>
      <c r="X213" s="1452"/>
      <c r="Z213" s="1452"/>
      <c r="AA213" s="1452"/>
      <c r="AH213" s="196"/>
    </row>
    <row r="214" spans="3:34" s="4" customFormat="1" x14ac:dyDescent="0.25">
      <c r="C214" s="97"/>
      <c r="H214" s="1424"/>
      <c r="J214" s="145"/>
      <c r="K214" s="1452"/>
      <c r="L214" s="1452"/>
      <c r="M214" s="1452"/>
      <c r="O214" s="1452"/>
      <c r="P214" s="1452"/>
      <c r="V214" s="215"/>
      <c r="W214" s="1452"/>
      <c r="X214" s="1452"/>
      <c r="Z214" s="1452"/>
      <c r="AA214" s="1452"/>
      <c r="AH214" s="196"/>
    </row>
    <row r="215" spans="3:34" s="4" customFormat="1" x14ac:dyDescent="0.25">
      <c r="C215" s="97"/>
      <c r="H215" s="1424"/>
      <c r="J215" s="145"/>
      <c r="K215" s="1452"/>
      <c r="L215" s="1452"/>
      <c r="M215" s="1452"/>
      <c r="O215" s="1452"/>
      <c r="P215" s="1452"/>
      <c r="V215" s="215"/>
      <c r="W215" s="1452"/>
      <c r="X215" s="1452"/>
      <c r="Z215" s="1452"/>
      <c r="AA215" s="1452"/>
      <c r="AH215" s="196"/>
    </row>
    <row r="216" spans="3:34" s="4" customFormat="1" x14ac:dyDescent="0.25">
      <c r="C216" s="97"/>
      <c r="H216" s="1424"/>
      <c r="J216" s="145"/>
      <c r="K216" s="1452"/>
      <c r="L216" s="1452"/>
      <c r="M216" s="1452"/>
      <c r="O216" s="1452"/>
      <c r="P216" s="1452"/>
      <c r="V216" s="215"/>
      <c r="W216" s="1452"/>
      <c r="X216" s="1452"/>
      <c r="Z216" s="1452"/>
      <c r="AA216" s="1452"/>
      <c r="AH216" s="196"/>
    </row>
    <row r="217" spans="3:34" s="4" customFormat="1" x14ac:dyDescent="0.25">
      <c r="C217" s="97"/>
      <c r="H217" s="1424"/>
      <c r="J217" s="145"/>
      <c r="K217" s="1452"/>
      <c r="L217" s="1452"/>
      <c r="M217" s="1452"/>
      <c r="O217" s="1452"/>
      <c r="P217" s="1452"/>
      <c r="V217" s="215"/>
      <c r="W217" s="1452"/>
      <c r="X217" s="1452"/>
      <c r="Z217" s="1452"/>
      <c r="AA217" s="1452"/>
      <c r="AH217" s="196"/>
    </row>
    <row r="218" spans="3:34" s="4" customFormat="1" x14ac:dyDescent="0.25">
      <c r="C218" s="97"/>
      <c r="H218" s="1424"/>
      <c r="J218" s="145"/>
      <c r="K218" s="1452"/>
      <c r="L218" s="1452"/>
      <c r="M218" s="1452"/>
      <c r="O218" s="1452"/>
      <c r="P218" s="1452"/>
      <c r="V218" s="215"/>
      <c r="W218" s="1452"/>
      <c r="X218" s="1452"/>
      <c r="Z218" s="1452"/>
      <c r="AA218" s="1452"/>
      <c r="AH218" s="196"/>
    </row>
    <row r="219" spans="3:34" s="4" customFormat="1" x14ac:dyDescent="0.25">
      <c r="C219" s="97"/>
      <c r="H219" s="1424"/>
      <c r="J219" s="145"/>
      <c r="K219" s="1452"/>
      <c r="L219" s="1452"/>
      <c r="M219" s="1452"/>
      <c r="O219" s="1452"/>
      <c r="P219" s="1452"/>
      <c r="V219" s="215"/>
      <c r="W219" s="1452"/>
      <c r="X219" s="1452"/>
      <c r="Z219" s="1452"/>
      <c r="AA219" s="1452"/>
      <c r="AH219" s="196"/>
    </row>
    <row r="220" spans="3:34" s="4" customFormat="1" x14ac:dyDescent="0.25">
      <c r="C220" s="97"/>
      <c r="H220" s="1424"/>
      <c r="J220" s="145"/>
      <c r="K220" s="1452"/>
      <c r="L220" s="1452"/>
      <c r="M220" s="1452"/>
      <c r="O220" s="1452"/>
      <c r="P220" s="1452"/>
      <c r="V220" s="215"/>
      <c r="W220" s="1452"/>
      <c r="X220" s="1452"/>
      <c r="Z220" s="1452"/>
      <c r="AA220" s="1452"/>
      <c r="AH220" s="196"/>
    </row>
    <row r="221" spans="3:34" s="4" customFormat="1" x14ac:dyDescent="0.25">
      <c r="C221" s="97"/>
      <c r="H221" s="1424"/>
      <c r="J221" s="145"/>
      <c r="K221" s="1452"/>
      <c r="L221" s="1452"/>
      <c r="M221" s="1452"/>
      <c r="O221" s="1452"/>
      <c r="P221" s="1452"/>
      <c r="V221" s="215"/>
      <c r="W221" s="1452"/>
      <c r="X221" s="1452"/>
      <c r="Z221" s="1452"/>
      <c r="AA221" s="1452"/>
      <c r="AH221" s="196"/>
    </row>
    <row r="222" spans="3:34" s="4" customFormat="1" x14ac:dyDescent="0.25">
      <c r="C222" s="97"/>
      <c r="H222" s="1424"/>
      <c r="J222" s="145"/>
      <c r="K222" s="1452"/>
      <c r="L222" s="1452"/>
      <c r="M222" s="1452"/>
      <c r="O222" s="1452"/>
      <c r="P222" s="1452"/>
      <c r="V222" s="215"/>
      <c r="W222" s="1452"/>
      <c r="X222" s="1452"/>
      <c r="Z222" s="1452"/>
      <c r="AA222" s="1452"/>
      <c r="AH222" s="196"/>
    </row>
    <row r="223" spans="3:34" s="4" customFormat="1" x14ac:dyDescent="0.25">
      <c r="C223" s="97"/>
      <c r="H223" s="1424"/>
      <c r="J223" s="145"/>
      <c r="K223" s="1452"/>
      <c r="L223" s="1452"/>
      <c r="M223" s="1452"/>
      <c r="O223" s="1452"/>
      <c r="P223" s="1452"/>
      <c r="V223" s="215"/>
      <c r="W223" s="1452"/>
      <c r="X223" s="1452"/>
      <c r="Z223" s="1452"/>
      <c r="AA223" s="1452"/>
      <c r="AH223" s="196"/>
    </row>
    <row r="224" spans="3:34" s="4" customFormat="1" x14ac:dyDescent="0.25">
      <c r="C224" s="97"/>
      <c r="H224" s="1424"/>
      <c r="J224" s="145"/>
      <c r="K224" s="1452"/>
      <c r="L224" s="1452"/>
      <c r="M224" s="1452"/>
      <c r="O224" s="1452"/>
      <c r="P224" s="1452"/>
      <c r="V224" s="215"/>
      <c r="W224" s="1452"/>
      <c r="X224" s="1452"/>
      <c r="Z224" s="1452"/>
      <c r="AA224" s="1452"/>
      <c r="AH224" s="196"/>
    </row>
    <row r="225" spans="3:34" s="4" customFormat="1" x14ac:dyDescent="0.25">
      <c r="C225" s="97"/>
      <c r="H225" s="1424"/>
      <c r="J225" s="145"/>
      <c r="K225" s="1452"/>
      <c r="L225" s="1452"/>
      <c r="M225" s="1452"/>
      <c r="O225" s="1452"/>
      <c r="P225" s="1452"/>
      <c r="V225" s="215"/>
      <c r="W225" s="1452"/>
      <c r="X225" s="1452"/>
      <c r="Z225" s="1452"/>
      <c r="AA225" s="1452"/>
      <c r="AH225" s="196"/>
    </row>
    <row r="226" spans="3:34" s="4" customFormat="1" x14ac:dyDescent="0.25">
      <c r="C226" s="97"/>
      <c r="H226" s="1424"/>
      <c r="J226" s="145"/>
      <c r="K226" s="1452"/>
      <c r="L226" s="1452"/>
      <c r="M226" s="1452"/>
      <c r="O226" s="1452"/>
      <c r="P226" s="1452"/>
      <c r="V226" s="215"/>
      <c r="W226" s="1452"/>
      <c r="X226" s="1452"/>
      <c r="Z226" s="1452"/>
      <c r="AA226" s="1452"/>
      <c r="AH226" s="196"/>
    </row>
    <row r="227" spans="3:34" s="4" customFormat="1" x14ac:dyDescent="0.25">
      <c r="C227" s="97"/>
      <c r="H227" s="1424"/>
      <c r="J227" s="145"/>
      <c r="K227" s="1452"/>
      <c r="L227" s="1452"/>
      <c r="M227" s="1452"/>
      <c r="O227" s="1452"/>
      <c r="P227" s="1452"/>
      <c r="V227" s="215"/>
      <c r="W227" s="1452"/>
      <c r="X227" s="1452"/>
      <c r="Z227" s="1452"/>
      <c r="AA227" s="1452"/>
      <c r="AH227" s="196"/>
    </row>
    <row r="228" spans="3:34" s="4" customFormat="1" x14ac:dyDescent="0.25">
      <c r="C228" s="97"/>
      <c r="H228" s="1424"/>
      <c r="J228" s="145"/>
      <c r="K228" s="1452"/>
      <c r="L228" s="1452"/>
      <c r="M228" s="1452"/>
      <c r="O228" s="1452"/>
      <c r="P228" s="1452"/>
      <c r="V228" s="215"/>
      <c r="W228" s="1452"/>
      <c r="X228" s="1452"/>
      <c r="Z228" s="1452"/>
      <c r="AA228" s="1452"/>
      <c r="AH228" s="196"/>
    </row>
    <row r="229" spans="3:34" s="4" customFormat="1" x14ac:dyDescent="0.25">
      <c r="C229" s="97"/>
      <c r="H229" s="1424"/>
      <c r="J229" s="145"/>
      <c r="K229" s="1452"/>
      <c r="L229" s="1452"/>
      <c r="M229" s="1452"/>
      <c r="O229" s="1452"/>
      <c r="P229" s="1452"/>
      <c r="V229" s="215"/>
      <c r="W229" s="1452"/>
      <c r="X229" s="1452"/>
      <c r="Z229" s="1452"/>
      <c r="AA229" s="1452"/>
      <c r="AH229" s="196"/>
    </row>
    <row r="230" spans="3:34" s="4" customFormat="1" x14ac:dyDescent="0.25">
      <c r="C230" s="97"/>
      <c r="H230" s="1424"/>
      <c r="J230" s="145"/>
      <c r="K230" s="1452"/>
      <c r="L230" s="1452"/>
      <c r="M230" s="1452"/>
      <c r="O230" s="1452"/>
      <c r="P230" s="1452"/>
      <c r="V230" s="215"/>
      <c r="W230" s="1452"/>
      <c r="X230" s="1452"/>
      <c r="Z230" s="1452"/>
      <c r="AA230" s="1452"/>
      <c r="AH230" s="196"/>
    </row>
    <row r="231" spans="3:34" s="4" customFormat="1" x14ac:dyDescent="0.25">
      <c r="C231" s="97"/>
      <c r="H231" s="1424"/>
      <c r="J231" s="145"/>
      <c r="K231" s="1452"/>
      <c r="L231" s="1452"/>
      <c r="M231" s="1452"/>
      <c r="O231" s="1452"/>
      <c r="P231" s="1452"/>
      <c r="V231" s="215"/>
      <c r="W231" s="1452"/>
      <c r="X231" s="1452"/>
      <c r="Z231" s="1452"/>
      <c r="AA231" s="1452"/>
      <c r="AH231" s="196"/>
    </row>
    <row r="232" spans="3:34" s="4" customFormat="1" x14ac:dyDescent="0.25">
      <c r="C232" s="97"/>
      <c r="H232" s="1424"/>
      <c r="J232" s="145"/>
      <c r="K232" s="1452"/>
      <c r="L232" s="1452"/>
      <c r="M232" s="1452"/>
      <c r="O232" s="1452"/>
      <c r="P232" s="1452"/>
      <c r="V232" s="215"/>
      <c r="W232" s="1452"/>
      <c r="X232" s="1452"/>
      <c r="Z232" s="1452"/>
      <c r="AA232" s="1452"/>
      <c r="AH232" s="196"/>
    </row>
    <row r="233" spans="3:34" s="4" customFormat="1" x14ac:dyDescent="0.25">
      <c r="C233" s="97"/>
      <c r="H233" s="1424"/>
      <c r="J233" s="145"/>
      <c r="K233" s="1452"/>
      <c r="L233" s="1452"/>
      <c r="M233" s="1452"/>
      <c r="O233" s="1452"/>
      <c r="P233" s="1452"/>
      <c r="V233" s="215"/>
      <c r="W233" s="1452"/>
      <c r="X233" s="1452"/>
      <c r="Z233" s="1452"/>
      <c r="AA233" s="1452"/>
      <c r="AH233" s="196"/>
    </row>
    <row r="234" spans="3:34" s="4" customFormat="1" x14ac:dyDescent="0.25">
      <c r="C234" s="97"/>
      <c r="H234" s="1424"/>
      <c r="J234" s="145"/>
      <c r="K234" s="1452"/>
      <c r="L234" s="1452"/>
      <c r="M234" s="1452"/>
      <c r="O234" s="1452"/>
      <c r="P234" s="1452"/>
      <c r="V234" s="215"/>
      <c r="W234" s="1452"/>
      <c r="X234" s="1452"/>
      <c r="Z234" s="1452"/>
      <c r="AA234" s="1452"/>
      <c r="AH234" s="196"/>
    </row>
    <row r="235" spans="3:34" s="4" customFormat="1" x14ac:dyDescent="0.25">
      <c r="C235" s="97"/>
      <c r="H235" s="1424"/>
      <c r="J235" s="145"/>
      <c r="K235" s="1452"/>
      <c r="L235" s="1452"/>
      <c r="M235" s="1452"/>
      <c r="O235" s="1452"/>
      <c r="P235" s="1452"/>
      <c r="V235" s="215"/>
      <c r="W235" s="1452"/>
      <c r="X235" s="1452"/>
      <c r="Z235" s="1452"/>
      <c r="AA235" s="1452"/>
      <c r="AH235" s="196"/>
    </row>
    <row r="236" spans="3:34" s="4" customFormat="1" x14ac:dyDescent="0.25">
      <c r="C236" s="97"/>
      <c r="H236" s="1424"/>
      <c r="J236" s="145"/>
      <c r="K236" s="1452"/>
      <c r="L236" s="1452"/>
      <c r="M236" s="1452"/>
      <c r="O236" s="1452"/>
      <c r="P236" s="1452"/>
      <c r="V236" s="215"/>
      <c r="W236" s="1452"/>
      <c r="X236" s="1452"/>
      <c r="Z236" s="1452"/>
      <c r="AA236" s="1452"/>
      <c r="AH236" s="196"/>
    </row>
    <row r="237" spans="3:34" s="4" customFormat="1" x14ac:dyDescent="0.25">
      <c r="C237" s="97"/>
      <c r="H237" s="1424"/>
      <c r="J237" s="145"/>
      <c r="K237" s="1452"/>
      <c r="L237" s="1452"/>
      <c r="M237" s="1452"/>
      <c r="O237" s="1452"/>
      <c r="P237" s="1452"/>
      <c r="V237" s="215"/>
      <c r="W237" s="1452"/>
      <c r="X237" s="1452"/>
      <c r="Z237" s="1452"/>
      <c r="AA237" s="1452"/>
      <c r="AH237" s="196"/>
    </row>
    <row r="238" spans="3:34" s="4" customFormat="1" x14ac:dyDescent="0.25">
      <c r="C238" s="97"/>
      <c r="H238" s="1424"/>
      <c r="J238" s="145"/>
      <c r="K238" s="1452"/>
      <c r="L238" s="1452"/>
      <c r="M238" s="1452"/>
      <c r="O238" s="1452"/>
      <c r="P238" s="1452"/>
      <c r="V238" s="215"/>
      <c r="W238" s="1452"/>
      <c r="X238" s="1452"/>
      <c r="Z238" s="1452"/>
      <c r="AA238" s="1452"/>
      <c r="AH238" s="196"/>
    </row>
    <row r="239" spans="3:34" s="4" customFormat="1" x14ac:dyDescent="0.25">
      <c r="C239" s="97"/>
      <c r="H239" s="1424"/>
      <c r="J239" s="145"/>
      <c r="K239" s="1452"/>
      <c r="L239" s="1452"/>
      <c r="M239" s="1452"/>
      <c r="O239" s="1452"/>
      <c r="P239" s="1452"/>
      <c r="V239" s="215"/>
      <c r="W239" s="1452"/>
      <c r="X239" s="1452"/>
      <c r="Z239" s="1452"/>
      <c r="AA239" s="1452"/>
      <c r="AH239" s="196"/>
    </row>
    <row r="240" spans="3:34" s="4" customFormat="1" x14ac:dyDescent="0.25">
      <c r="C240" s="97"/>
      <c r="H240" s="1424"/>
      <c r="J240" s="145"/>
      <c r="K240" s="1452"/>
      <c r="L240" s="1452"/>
      <c r="M240" s="1452"/>
      <c r="O240" s="1452"/>
      <c r="P240" s="1452"/>
      <c r="V240" s="215"/>
      <c r="W240" s="1452"/>
      <c r="X240" s="1452"/>
      <c r="Z240" s="1452"/>
      <c r="AA240" s="1452"/>
      <c r="AH240" s="196"/>
    </row>
    <row r="241" spans="3:34" s="4" customFormat="1" ht="13.5" customHeight="1" x14ac:dyDescent="0.25">
      <c r="C241" s="97"/>
      <c r="H241" s="1424"/>
      <c r="J241" s="145"/>
      <c r="K241" s="1452"/>
      <c r="L241" s="1452"/>
      <c r="M241" s="1452"/>
      <c r="O241" s="1452"/>
      <c r="P241" s="1452"/>
      <c r="V241" s="215"/>
      <c r="W241" s="1452"/>
      <c r="X241" s="1452"/>
      <c r="Z241" s="1452"/>
      <c r="AA241" s="1452"/>
      <c r="AH241" s="196"/>
    </row>
    <row r="242" spans="3:34" s="4" customFormat="1" ht="12.75" customHeight="1" x14ac:dyDescent="0.25">
      <c r="C242" s="97"/>
      <c r="H242" s="1424"/>
      <c r="J242" s="145"/>
      <c r="K242" s="1452"/>
      <c r="L242" s="1452"/>
      <c r="M242" s="1452"/>
      <c r="O242" s="1452"/>
      <c r="P242" s="1452"/>
      <c r="V242" s="215"/>
      <c r="W242" s="1452"/>
      <c r="X242" s="1452"/>
      <c r="Z242" s="1452"/>
      <c r="AA242" s="1452"/>
      <c r="AH242" s="196"/>
    </row>
    <row r="243" spans="3:34" s="4" customFormat="1" ht="12.75" customHeight="1" x14ac:dyDescent="0.25">
      <c r="C243" s="97"/>
      <c r="H243" s="1424"/>
      <c r="J243" s="145"/>
      <c r="K243" s="1452"/>
      <c r="L243" s="1452"/>
      <c r="M243" s="1452"/>
      <c r="O243" s="1452"/>
      <c r="P243" s="1452"/>
      <c r="V243" s="215"/>
      <c r="W243" s="1452"/>
      <c r="X243" s="1452"/>
      <c r="Z243" s="1452"/>
      <c r="AA243" s="1452"/>
      <c r="AH243" s="196"/>
    </row>
    <row r="244" spans="3:34" s="4" customFormat="1" x14ac:dyDescent="0.25">
      <c r="C244" s="97"/>
      <c r="H244" s="1424"/>
      <c r="J244" s="145"/>
      <c r="K244" s="1452"/>
      <c r="L244" s="1452"/>
      <c r="M244" s="1452"/>
      <c r="O244" s="1452"/>
      <c r="P244" s="1452"/>
      <c r="V244" s="215"/>
      <c r="W244" s="1452"/>
      <c r="X244" s="1452"/>
      <c r="Z244" s="1452"/>
      <c r="AA244" s="1452"/>
      <c r="AH244" s="196"/>
    </row>
    <row r="245" spans="3:34" s="4" customFormat="1" x14ac:dyDescent="0.25">
      <c r="C245" s="97"/>
      <c r="H245" s="1424"/>
      <c r="J245" s="145"/>
      <c r="K245" s="1452"/>
      <c r="L245" s="1452"/>
      <c r="M245" s="1452"/>
      <c r="O245" s="1452"/>
      <c r="P245" s="1452"/>
      <c r="V245" s="215"/>
      <c r="W245" s="1452"/>
      <c r="X245" s="1452"/>
      <c r="Z245" s="1452"/>
      <c r="AA245" s="1452"/>
      <c r="AH245" s="196"/>
    </row>
    <row r="246" spans="3:34" s="4" customFormat="1" x14ac:dyDescent="0.25">
      <c r="C246" s="97"/>
      <c r="H246" s="1424"/>
      <c r="J246" s="145"/>
      <c r="K246" s="1452"/>
      <c r="L246" s="1452"/>
      <c r="M246" s="1452"/>
      <c r="O246" s="1452"/>
      <c r="P246" s="1452"/>
      <c r="V246" s="215"/>
      <c r="W246" s="1452"/>
      <c r="X246" s="1452"/>
      <c r="Z246" s="1452"/>
      <c r="AA246" s="1452"/>
      <c r="AH246" s="196"/>
    </row>
    <row r="247" spans="3:34" s="4" customFormat="1" x14ac:dyDescent="0.25">
      <c r="C247" s="97"/>
      <c r="H247" s="1424"/>
      <c r="J247" s="145"/>
      <c r="K247" s="1452"/>
      <c r="L247" s="1452"/>
      <c r="M247" s="1452"/>
      <c r="O247" s="1452"/>
      <c r="P247" s="1452"/>
      <c r="V247" s="215"/>
      <c r="W247" s="1452"/>
      <c r="X247" s="1452"/>
      <c r="Z247" s="1452"/>
      <c r="AA247" s="1452"/>
      <c r="AH247" s="196"/>
    </row>
    <row r="248" spans="3:34" s="4" customFormat="1" x14ac:dyDescent="0.25">
      <c r="C248" s="97"/>
      <c r="H248" s="1424"/>
      <c r="J248" s="145"/>
      <c r="K248" s="1452"/>
      <c r="L248" s="1452"/>
      <c r="M248" s="1452"/>
      <c r="O248" s="1452"/>
      <c r="P248" s="1452"/>
      <c r="V248" s="215"/>
      <c r="W248" s="1452"/>
      <c r="X248" s="1452"/>
      <c r="Z248" s="1452"/>
      <c r="AA248" s="1452"/>
      <c r="AH248" s="196"/>
    </row>
    <row r="249" spans="3:34" s="4" customFormat="1" x14ac:dyDescent="0.25">
      <c r="C249" s="97"/>
      <c r="H249" s="1424"/>
      <c r="J249" s="145"/>
      <c r="K249" s="1452"/>
      <c r="L249" s="1452"/>
      <c r="M249" s="1452"/>
      <c r="O249" s="1452"/>
      <c r="P249" s="1452"/>
      <c r="V249" s="215"/>
      <c r="W249" s="1452"/>
      <c r="X249" s="1452"/>
      <c r="Z249" s="1452"/>
      <c r="AA249" s="1452"/>
      <c r="AH249" s="196"/>
    </row>
    <row r="250" spans="3:34" s="4" customFormat="1" x14ac:dyDescent="0.25">
      <c r="C250" s="97"/>
      <c r="H250" s="1424"/>
      <c r="J250" s="145"/>
      <c r="K250" s="1452"/>
      <c r="L250" s="1452"/>
      <c r="M250" s="1452"/>
      <c r="O250" s="1452"/>
      <c r="P250" s="1452"/>
      <c r="V250" s="215"/>
      <c r="W250" s="1452"/>
      <c r="X250" s="1452"/>
      <c r="Z250" s="1452"/>
      <c r="AA250" s="1452"/>
      <c r="AH250" s="196"/>
    </row>
    <row r="251" spans="3:34" s="4" customFormat="1" x14ac:dyDescent="0.25">
      <c r="C251" s="97"/>
      <c r="H251" s="1424"/>
      <c r="J251" s="145"/>
      <c r="K251" s="1452"/>
      <c r="L251" s="1452"/>
      <c r="M251" s="1452"/>
      <c r="O251" s="1452"/>
      <c r="P251" s="1452"/>
      <c r="V251" s="215"/>
      <c r="W251" s="1452"/>
      <c r="X251" s="1452"/>
      <c r="Z251" s="1452"/>
      <c r="AA251" s="1452"/>
      <c r="AH251" s="196"/>
    </row>
    <row r="252" spans="3:34" s="4" customFormat="1" x14ac:dyDescent="0.25">
      <c r="C252" s="97"/>
      <c r="H252" s="1424"/>
      <c r="J252" s="145"/>
      <c r="K252" s="1452"/>
      <c r="L252" s="1452"/>
      <c r="M252" s="1452"/>
      <c r="O252" s="1452"/>
      <c r="P252" s="1452"/>
      <c r="V252" s="215"/>
      <c r="W252" s="1452"/>
      <c r="X252" s="1452"/>
      <c r="Z252" s="1452"/>
      <c r="AA252" s="1452"/>
      <c r="AH252" s="196"/>
    </row>
    <row r="253" spans="3:34" s="4" customFormat="1" x14ac:dyDescent="0.25">
      <c r="C253" s="97"/>
      <c r="H253" s="1424"/>
      <c r="J253" s="145"/>
      <c r="K253" s="1452"/>
      <c r="L253" s="1452"/>
      <c r="M253" s="1452"/>
      <c r="O253" s="1452"/>
      <c r="P253" s="1452"/>
      <c r="V253" s="215"/>
      <c r="W253" s="1452"/>
      <c r="X253" s="1452"/>
      <c r="Z253" s="1452"/>
      <c r="AA253" s="1452"/>
      <c r="AH253" s="196"/>
    </row>
    <row r="254" spans="3:34" s="4" customFormat="1" x14ac:dyDescent="0.25">
      <c r="C254" s="97"/>
      <c r="H254" s="1424"/>
      <c r="J254" s="145"/>
      <c r="K254" s="1452"/>
      <c r="L254" s="1452"/>
      <c r="M254" s="1452"/>
      <c r="O254" s="1452"/>
      <c r="P254" s="1452"/>
      <c r="V254" s="215"/>
      <c r="W254" s="1452"/>
      <c r="X254" s="1452"/>
      <c r="Z254" s="1452"/>
      <c r="AA254" s="1452"/>
      <c r="AH254" s="196"/>
    </row>
    <row r="255" spans="3:34" s="4" customFormat="1" x14ac:dyDescent="0.25">
      <c r="C255" s="97"/>
      <c r="H255" s="1424"/>
      <c r="J255" s="145"/>
      <c r="K255" s="1452"/>
      <c r="L255" s="1452"/>
      <c r="M255" s="1452"/>
      <c r="O255" s="1452"/>
      <c r="P255" s="1452"/>
      <c r="V255" s="215"/>
      <c r="W255" s="1452"/>
      <c r="X255" s="1452"/>
      <c r="Z255" s="1452"/>
      <c r="AA255" s="1452"/>
      <c r="AH255" s="196"/>
    </row>
    <row r="256" spans="3:34" s="4" customFormat="1" x14ac:dyDescent="0.25">
      <c r="C256" s="97"/>
      <c r="H256" s="1424"/>
      <c r="J256" s="145"/>
      <c r="K256" s="1452"/>
      <c r="L256" s="1452"/>
      <c r="M256" s="1452"/>
      <c r="O256" s="1452"/>
      <c r="P256" s="1452"/>
      <c r="V256" s="215"/>
      <c r="W256" s="1452"/>
      <c r="X256" s="1452"/>
      <c r="Z256" s="1452"/>
      <c r="AA256" s="1452"/>
      <c r="AH256" s="196"/>
    </row>
    <row r="257" spans="3:34" s="4" customFormat="1" x14ac:dyDescent="0.25">
      <c r="C257" s="97"/>
      <c r="H257" s="1424"/>
      <c r="J257" s="145"/>
      <c r="K257" s="1452"/>
      <c r="L257" s="1452"/>
      <c r="M257" s="1452"/>
      <c r="O257" s="1452"/>
      <c r="P257" s="1452"/>
      <c r="V257" s="215"/>
      <c r="W257" s="1452"/>
      <c r="X257" s="1452"/>
      <c r="Z257" s="1452"/>
      <c r="AA257" s="1452"/>
      <c r="AH257" s="196"/>
    </row>
    <row r="258" spans="3:34" s="4" customFormat="1" x14ac:dyDescent="0.25">
      <c r="C258" s="97"/>
      <c r="H258" s="1424"/>
      <c r="J258" s="145"/>
      <c r="K258" s="1452"/>
      <c r="L258" s="1452"/>
      <c r="M258" s="1452"/>
      <c r="O258" s="1452"/>
      <c r="P258" s="1452"/>
      <c r="V258" s="215"/>
      <c r="W258" s="1452"/>
      <c r="X258" s="1452"/>
      <c r="Z258" s="1452"/>
      <c r="AA258" s="1452"/>
      <c r="AH258" s="196"/>
    </row>
    <row r="259" spans="3:34" s="4" customFormat="1" x14ac:dyDescent="0.25">
      <c r="C259" s="97"/>
      <c r="H259" s="1424"/>
      <c r="J259" s="145"/>
      <c r="K259" s="1452"/>
      <c r="L259" s="1452"/>
      <c r="M259" s="1452"/>
      <c r="O259" s="1452"/>
      <c r="P259" s="1452"/>
      <c r="V259" s="215"/>
      <c r="W259" s="1452"/>
      <c r="X259" s="1452"/>
      <c r="Z259" s="1452"/>
      <c r="AA259" s="1452"/>
      <c r="AH259" s="196"/>
    </row>
    <row r="260" spans="3:34" s="4" customFormat="1" x14ac:dyDescent="0.25">
      <c r="C260" s="97"/>
      <c r="H260" s="1424"/>
      <c r="J260" s="145"/>
      <c r="K260" s="1452"/>
      <c r="L260" s="1452"/>
      <c r="M260" s="1452"/>
      <c r="O260" s="1452"/>
      <c r="P260" s="1452"/>
      <c r="V260" s="215"/>
      <c r="W260" s="1452"/>
      <c r="X260" s="1452"/>
      <c r="Z260" s="1452"/>
      <c r="AA260" s="1452"/>
      <c r="AH260" s="196"/>
    </row>
    <row r="261" spans="3:34" s="4" customFormat="1" ht="12.75" customHeight="1" x14ac:dyDescent="0.25">
      <c r="C261" s="97"/>
      <c r="H261" s="1424"/>
      <c r="J261" s="145"/>
      <c r="K261" s="1452"/>
      <c r="L261" s="1452"/>
      <c r="M261" s="1452"/>
      <c r="O261" s="1452"/>
      <c r="P261" s="1452"/>
      <c r="V261" s="215"/>
      <c r="W261" s="1452"/>
      <c r="X261" s="1452"/>
      <c r="Z261" s="1452"/>
      <c r="AA261" s="1452"/>
      <c r="AH261" s="196"/>
    </row>
    <row r="262" spans="3:34" s="4" customFormat="1" ht="12.75" customHeight="1" x14ac:dyDescent="0.25">
      <c r="C262" s="97"/>
      <c r="H262" s="1424"/>
      <c r="J262" s="145"/>
      <c r="K262" s="1452"/>
      <c r="L262" s="1452"/>
      <c r="M262" s="1452"/>
      <c r="O262" s="1452"/>
      <c r="P262" s="1452"/>
      <c r="V262" s="215"/>
      <c r="W262" s="1452"/>
      <c r="X262" s="1452"/>
      <c r="Z262" s="1452"/>
      <c r="AA262" s="1452"/>
      <c r="AH262" s="196"/>
    </row>
    <row r="263" spans="3:34" s="4" customFormat="1" ht="12.75" customHeight="1" x14ac:dyDescent="0.25">
      <c r="C263" s="97"/>
      <c r="H263" s="1424"/>
      <c r="J263" s="145"/>
      <c r="K263" s="1452"/>
      <c r="L263" s="1452"/>
      <c r="M263" s="1452"/>
      <c r="O263" s="1452"/>
      <c r="P263" s="1452"/>
      <c r="V263" s="215"/>
      <c r="W263" s="1452"/>
      <c r="X263" s="1452"/>
      <c r="Z263" s="1452"/>
      <c r="AA263" s="1452"/>
      <c r="AH263" s="196"/>
    </row>
    <row r="264" spans="3:34" s="4" customFormat="1" ht="12.75" customHeight="1" x14ac:dyDescent="0.25">
      <c r="C264" s="97"/>
      <c r="H264" s="1424"/>
      <c r="J264" s="145"/>
      <c r="K264" s="1452"/>
      <c r="L264" s="1452"/>
      <c r="M264" s="1452"/>
      <c r="O264" s="1452"/>
      <c r="P264" s="1452"/>
      <c r="V264" s="215"/>
      <c r="W264" s="1452"/>
      <c r="X264" s="1452"/>
      <c r="Z264" s="1452"/>
      <c r="AA264" s="1452"/>
      <c r="AH264" s="196"/>
    </row>
    <row r="265" spans="3:34" s="4" customFormat="1" ht="12.75" customHeight="1" x14ac:dyDescent="0.25">
      <c r="C265" s="97"/>
      <c r="H265" s="1424"/>
      <c r="J265" s="145"/>
      <c r="K265" s="1452"/>
      <c r="L265" s="1452"/>
      <c r="M265" s="1452"/>
      <c r="O265" s="1452"/>
      <c r="P265" s="1452"/>
      <c r="V265" s="215"/>
      <c r="W265" s="1452"/>
      <c r="X265" s="1452"/>
      <c r="Z265" s="1452"/>
      <c r="AA265" s="1452"/>
      <c r="AH265" s="196"/>
    </row>
    <row r="266" spans="3:34" s="4" customFormat="1" x14ac:dyDescent="0.25">
      <c r="C266" s="97"/>
      <c r="H266" s="1424"/>
      <c r="J266" s="145"/>
      <c r="K266" s="1452"/>
      <c r="L266" s="1452"/>
      <c r="M266" s="1452"/>
      <c r="O266" s="1452"/>
      <c r="P266" s="1452"/>
      <c r="V266" s="215"/>
      <c r="W266" s="1452"/>
      <c r="X266" s="1452"/>
      <c r="Z266" s="1452"/>
      <c r="AA266" s="1452"/>
      <c r="AH266" s="196"/>
    </row>
    <row r="267" spans="3:34" s="4" customFormat="1" x14ac:dyDescent="0.25">
      <c r="C267" s="97"/>
      <c r="H267" s="1424"/>
      <c r="J267" s="145"/>
      <c r="K267" s="1452"/>
      <c r="L267" s="1452"/>
      <c r="M267" s="1452"/>
      <c r="O267" s="1452"/>
      <c r="P267" s="1452"/>
      <c r="V267" s="215"/>
      <c r="W267" s="1452"/>
      <c r="X267" s="1452"/>
      <c r="Z267" s="1452"/>
      <c r="AA267" s="1452"/>
      <c r="AH267" s="196"/>
    </row>
    <row r="268" spans="3:34" s="4" customFormat="1" x14ac:dyDescent="0.25">
      <c r="C268" s="97"/>
      <c r="H268" s="1424"/>
      <c r="J268" s="145"/>
      <c r="K268" s="1452"/>
      <c r="L268" s="1452"/>
      <c r="M268" s="1452"/>
      <c r="O268" s="1452"/>
      <c r="P268" s="1452"/>
      <c r="V268" s="215"/>
      <c r="W268" s="1452"/>
      <c r="X268" s="1452"/>
      <c r="Z268" s="1452"/>
      <c r="AA268" s="1452"/>
      <c r="AH268" s="196"/>
    </row>
    <row r="269" spans="3:34" s="4" customFormat="1" x14ac:dyDescent="0.25">
      <c r="C269" s="97"/>
      <c r="H269" s="1424"/>
      <c r="J269" s="145"/>
      <c r="K269" s="1452"/>
      <c r="L269" s="1452"/>
      <c r="M269" s="1452"/>
      <c r="O269" s="1452"/>
      <c r="P269" s="1452"/>
      <c r="V269" s="215"/>
      <c r="W269" s="1452"/>
      <c r="X269" s="1452"/>
      <c r="Z269" s="1452"/>
      <c r="AA269" s="1452"/>
      <c r="AH269" s="196"/>
    </row>
    <row r="270" spans="3:34" s="4" customFormat="1" x14ac:dyDescent="0.25">
      <c r="C270" s="97"/>
      <c r="H270" s="1424"/>
      <c r="J270" s="145"/>
      <c r="K270" s="1452"/>
      <c r="L270" s="1452"/>
      <c r="M270" s="1452"/>
      <c r="O270" s="1452"/>
      <c r="P270" s="1452"/>
      <c r="V270" s="215"/>
      <c r="W270" s="1452"/>
      <c r="X270" s="1452"/>
      <c r="Z270" s="1452"/>
      <c r="AA270" s="1452"/>
      <c r="AH270" s="196"/>
    </row>
    <row r="271" spans="3:34" s="4" customFormat="1" x14ac:dyDescent="0.25">
      <c r="C271" s="97"/>
      <c r="H271" s="1424"/>
      <c r="J271" s="145"/>
      <c r="K271" s="1452"/>
      <c r="L271" s="1452"/>
      <c r="M271" s="1452"/>
      <c r="O271" s="1452"/>
      <c r="P271" s="1452"/>
      <c r="V271" s="215"/>
      <c r="W271" s="1452"/>
      <c r="X271" s="1452"/>
      <c r="Z271" s="1452"/>
      <c r="AA271" s="1452"/>
      <c r="AH271" s="196"/>
    </row>
    <row r="272" spans="3:34" s="4" customFormat="1" x14ac:dyDescent="0.25">
      <c r="C272" s="97"/>
      <c r="H272" s="1424"/>
      <c r="J272" s="145"/>
      <c r="K272" s="1452"/>
      <c r="L272" s="1452"/>
      <c r="M272" s="1452"/>
      <c r="O272" s="1452"/>
      <c r="P272" s="1452"/>
      <c r="V272" s="215"/>
      <c r="W272" s="1452"/>
      <c r="X272" s="1452"/>
      <c r="Z272" s="1452"/>
      <c r="AA272" s="1452"/>
      <c r="AH272" s="196"/>
    </row>
    <row r="273" spans="1:34" s="4" customFormat="1" x14ac:dyDescent="0.25">
      <c r="A273" s="196"/>
      <c r="C273" s="97"/>
      <c r="H273" s="1424"/>
      <c r="J273" s="145"/>
      <c r="K273" s="1452"/>
      <c r="L273" s="1452"/>
      <c r="M273" s="1452"/>
      <c r="O273" s="1452"/>
      <c r="P273" s="1452"/>
      <c r="V273" s="215"/>
      <c r="W273" s="1452"/>
      <c r="X273" s="1452"/>
      <c r="Z273" s="1452"/>
      <c r="AA273" s="1452"/>
      <c r="AH273" s="196"/>
    </row>
    <row r="274" spans="1:34" s="4" customFormat="1" x14ac:dyDescent="0.25">
      <c r="A274" s="196"/>
      <c r="C274" s="97"/>
      <c r="H274" s="1424"/>
      <c r="J274" s="145"/>
      <c r="K274" s="1452"/>
      <c r="L274" s="1452"/>
      <c r="M274" s="1452"/>
      <c r="O274" s="1452"/>
      <c r="P274" s="1452"/>
      <c r="V274" s="215"/>
      <c r="W274" s="1452"/>
      <c r="X274" s="1452"/>
      <c r="Z274" s="1452"/>
      <c r="AA274" s="1452"/>
      <c r="AH274" s="196"/>
    </row>
    <row r="275" spans="1:34" s="4" customFormat="1" x14ac:dyDescent="0.25">
      <c r="A275" s="196"/>
      <c r="C275" s="97"/>
      <c r="H275" s="1424"/>
      <c r="J275" s="145"/>
      <c r="K275" s="1452"/>
      <c r="L275" s="1452"/>
      <c r="M275" s="1452"/>
      <c r="O275" s="1452"/>
      <c r="P275" s="1452"/>
      <c r="V275" s="215"/>
      <c r="W275" s="1452"/>
      <c r="X275" s="1452"/>
      <c r="Z275" s="1452"/>
      <c r="AA275" s="1452"/>
      <c r="AH275" s="196"/>
    </row>
    <row r="276" spans="1:34" s="4" customFormat="1" x14ac:dyDescent="0.25">
      <c r="A276" s="196"/>
      <c r="C276" s="97"/>
      <c r="H276" s="1424"/>
      <c r="J276" s="145"/>
      <c r="K276" s="1452"/>
      <c r="L276" s="1452"/>
      <c r="M276" s="1452"/>
      <c r="O276" s="1452"/>
      <c r="P276" s="1452"/>
      <c r="V276" s="215"/>
      <c r="W276" s="1452"/>
      <c r="X276" s="1452"/>
      <c r="Z276" s="1452"/>
      <c r="AA276" s="1452"/>
      <c r="AH276" s="196"/>
    </row>
    <row r="277" spans="1:34" s="4" customFormat="1" x14ac:dyDescent="0.25">
      <c r="A277" s="196"/>
      <c r="C277" s="97"/>
      <c r="H277" s="1424"/>
      <c r="J277" s="145"/>
      <c r="K277" s="1452"/>
      <c r="L277" s="1452"/>
      <c r="M277" s="1452"/>
      <c r="O277" s="1452"/>
      <c r="P277" s="1452"/>
      <c r="V277" s="215"/>
      <c r="W277" s="1452"/>
      <c r="X277" s="1452"/>
      <c r="Z277" s="1452"/>
      <c r="AA277" s="1452"/>
      <c r="AH277" s="196"/>
    </row>
    <row r="278" spans="1:34" s="4" customFormat="1" x14ac:dyDescent="0.25">
      <c r="A278" s="196"/>
      <c r="C278" s="97"/>
      <c r="H278" s="1424"/>
      <c r="J278" s="145"/>
      <c r="K278" s="1452"/>
      <c r="L278" s="1452"/>
      <c r="M278" s="1452"/>
      <c r="O278" s="1452"/>
      <c r="P278" s="1452"/>
      <c r="V278" s="215"/>
      <c r="W278" s="1452"/>
      <c r="X278" s="1452"/>
      <c r="Z278" s="1452"/>
      <c r="AA278" s="1452"/>
      <c r="AH278" s="196"/>
    </row>
    <row r="279" spans="1:34" s="4" customFormat="1" x14ac:dyDescent="0.25">
      <c r="A279" s="196"/>
      <c r="C279" s="97"/>
      <c r="H279" s="1424"/>
      <c r="J279" s="145"/>
      <c r="K279" s="1452"/>
      <c r="L279" s="1452"/>
      <c r="M279" s="1452"/>
      <c r="O279" s="1452"/>
      <c r="P279" s="1452"/>
      <c r="V279" s="215"/>
      <c r="W279" s="1452"/>
      <c r="X279" s="1452"/>
      <c r="Z279" s="1452"/>
      <c r="AA279" s="1452"/>
      <c r="AH279" s="196"/>
    </row>
    <row r="280" spans="1:34" s="4" customFormat="1" x14ac:dyDescent="0.25">
      <c r="A280" s="196"/>
      <c r="C280" s="97"/>
      <c r="H280" s="1424"/>
      <c r="J280" s="145"/>
      <c r="K280" s="1452"/>
      <c r="L280" s="1452"/>
      <c r="M280" s="1452"/>
      <c r="O280" s="1452"/>
      <c r="P280" s="1452"/>
      <c r="V280" s="215"/>
      <c r="W280" s="1452"/>
      <c r="X280" s="1452"/>
      <c r="Z280" s="1452"/>
      <c r="AA280" s="1452"/>
      <c r="AH280" s="196"/>
    </row>
    <row r="281" spans="1:34" s="4" customFormat="1" x14ac:dyDescent="0.25">
      <c r="A281" s="197"/>
      <c r="C281" s="97"/>
      <c r="H281" s="1424"/>
      <c r="J281" s="145"/>
      <c r="K281" s="1452"/>
      <c r="L281" s="1452"/>
      <c r="M281" s="1452"/>
      <c r="O281" s="1452"/>
      <c r="P281" s="1452"/>
      <c r="V281" s="215"/>
      <c r="W281" s="1452"/>
      <c r="X281" s="1452"/>
      <c r="Z281" s="1452"/>
      <c r="AA281" s="1452"/>
      <c r="AH281" s="196"/>
    </row>
    <row r="282" spans="1:34" s="4" customFormat="1" x14ac:dyDescent="0.25">
      <c r="A282" s="198"/>
      <c r="C282" s="97"/>
      <c r="H282" s="1424"/>
      <c r="J282" s="145"/>
      <c r="K282" s="1452"/>
      <c r="L282" s="1452"/>
      <c r="M282" s="1452"/>
      <c r="O282" s="1452"/>
      <c r="P282" s="1452"/>
      <c r="V282" s="215"/>
      <c r="W282" s="1452"/>
      <c r="X282" s="1452"/>
      <c r="Z282" s="1452"/>
      <c r="AA282" s="1452"/>
      <c r="AH282" s="196"/>
    </row>
    <row r="283" spans="1:34" s="4" customFormat="1" x14ac:dyDescent="0.25">
      <c r="A283" s="198"/>
      <c r="C283" s="97"/>
      <c r="H283" s="1424"/>
      <c r="J283" s="145"/>
      <c r="K283" s="1452"/>
      <c r="L283" s="1452"/>
      <c r="M283" s="1452"/>
      <c r="O283" s="1452"/>
      <c r="P283" s="1452"/>
      <c r="V283" s="215"/>
      <c r="W283" s="1452"/>
      <c r="X283" s="1452"/>
      <c r="Z283" s="1452"/>
      <c r="AA283" s="1452"/>
      <c r="AH283" s="196"/>
    </row>
    <row r="284" spans="1:34" s="4" customFormat="1" x14ac:dyDescent="0.25">
      <c r="A284" s="199"/>
      <c r="C284" s="97"/>
      <c r="H284" s="1424"/>
      <c r="J284" s="145"/>
      <c r="K284" s="1452"/>
      <c r="L284" s="1452"/>
      <c r="M284" s="1452"/>
      <c r="O284" s="1452"/>
      <c r="P284" s="1452"/>
      <c r="V284" s="215"/>
      <c r="W284" s="1452"/>
      <c r="X284" s="1452"/>
      <c r="Z284" s="1452"/>
      <c r="AA284" s="1452"/>
      <c r="AH284" s="196"/>
    </row>
    <row r="285" spans="1:34" s="4" customFormat="1" x14ac:dyDescent="0.25">
      <c r="A285" s="200"/>
      <c r="C285" s="97"/>
      <c r="H285" s="1424"/>
      <c r="J285" s="145"/>
      <c r="K285" s="1452"/>
      <c r="L285" s="1452"/>
      <c r="M285" s="1452"/>
      <c r="O285" s="1452"/>
      <c r="P285" s="1452"/>
      <c r="V285" s="215"/>
      <c r="W285" s="1452"/>
      <c r="X285" s="1452"/>
      <c r="Z285" s="1452"/>
      <c r="AA285" s="1452"/>
      <c r="AH285" s="196"/>
    </row>
    <row r="286" spans="1:34" s="4" customFormat="1" x14ac:dyDescent="0.25">
      <c r="A286" s="200"/>
      <c r="C286" s="97"/>
      <c r="H286" s="1424"/>
      <c r="J286" s="145"/>
      <c r="K286" s="1452"/>
      <c r="L286" s="1452"/>
      <c r="M286" s="1452"/>
      <c r="O286" s="1452"/>
      <c r="P286" s="1452"/>
      <c r="V286" s="215"/>
      <c r="W286" s="1452"/>
      <c r="X286" s="1452"/>
      <c r="Z286" s="1452"/>
      <c r="AA286" s="1452"/>
      <c r="AH286" s="196"/>
    </row>
    <row r="287" spans="1:34" s="4" customFormat="1" x14ac:dyDescent="0.25">
      <c r="A287" s="196"/>
      <c r="C287" s="97"/>
      <c r="H287" s="1424"/>
      <c r="J287" s="145"/>
      <c r="K287" s="1452"/>
      <c r="L287" s="1452"/>
      <c r="M287" s="1452"/>
      <c r="O287" s="1452"/>
      <c r="P287" s="1452"/>
      <c r="V287" s="215"/>
      <c r="W287" s="1452"/>
      <c r="X287" s="1452"/>
      <c r="Z287" s="1452"/>
      <c r="AA287" s="1452"/>
      <c r="AH287" s="196"/>
    </row>
    <row r="288" spans="1:34" s="4" customFormat="1" x14ac:dyDescent="0.25">
      <c r="A288" s="196"/>
      <c r="C288" s="97"/>
      <c r="H288" s="1424"/>
      <c r="J288" s="145"/>
      <c r="K288" s="1452"/>
      <c r="L288" s="1452"/>
      <c r="M288" s="1452"/>
      <c r="O288" s="1452"/>
      <c r="P288" s="1452"/>
      <c r="V288" s="215"/>
      <c r="W288" s="1452"/>
      <c r="X288" s="1452"/>
      <c r="Z288" s="1452"/>
      <c r="AA288" s="1452"/>
      <c r="AH288" s="196"/>
    </row>
    <row r="289" spans="1:34" s="4" customFormat="1" x14ac:dyDescent="0.25">
      <c r="A289" s="196"/>
      <c r="C289" s="97"/>
      <c r="H289" s="1424"/>
      <c r="J289" s="145"/>
      <c r="K289" s="1452"/>
      <c r="L289" s="1452"/>
      <c r="M289" s="1452"/>
      <c r="O289" s="1452"/>
      <c r="P289" s="1452"/>
      <c r="V289" s="215"/>
      <c r="W289" s="1452"/>
      <c r="X289" s="1452"/>
      <c r="Z289" s="1452"/>
      <c r="AA289" s="1452"/>
      <c r="AH289" s="196"/>
    </row>
    <row r="290" spans="1:34" s="4" customFormat="1" x14ac:dyDescent="0.25">
      <c r="A290" s="196"/>
      <c r="C290" s="97"/>
      <c r="H290" s="1424"/>
      <c r="J290" s="145"/>
      <c r="K290" s="1452"/>
      <c r="L290" s="1452"/>
      <c r="M290" s="1452"/>
      <c r="O290" s="1452"/>
      <c r="P290" s="1452"/>
      <c r="V290" s="215"/>
      <c r="W290" s="1452"/>
      <c r="X290" s="1452"/>
      <c r="Z290" s="1452"/>
      <c r="AA290" s="1452"/>
      <c r="AH290" s="196"/>
    </row>
    <row r="291" spans="1:34" s="4" customFormat="1" x14ac:dyDescent="0.25">
      <c r="A291" s="196"/>
      <c r="C291" s="97"/>
      <c r="H291" s="1424"/>
      <c r="J291" s="145"/>
      <c r="K291" s="1452"/>
      <c r="L291" s="1452"/>
      <c r="M291" s="1452"/>
      <c r="O291" s="1452"/>
      <c r="P291" s="1452"/>
      <c r="V291" s="215"/>
      <c r="W291" s="1452"/>
      <c r="X291" s="1452"/>
      <c r="Z291" s="1452"/>
      <c r="AA291" s="1452"/>
      <c r="AH291" s="196"/>
    </row>
    <row r="292" spans="1:34" s="4" customFormat="1" x14ac:dyDescent="0.25">
      <c r="A292" s="196"/>
      <c r="C292" s="97"/>
      <c r="H292" s="1424"/>
      <c r="J292" s="145"/>
      <c r="K292" s="1452"/>
      <c r="L292" s="1452"/>
      <c r="M292" s="1452"/>
      <c r="O292" s="1452"/>
      <c r="P292" s="1452"/>
      <c r="V292" s="215"/>
      <c r="W292" s="1452"/>
      <c r="X292" s="1452"/>
      <c r="Z292" s="1452"/>
      <c r="AA292" s="1452"/>
      <c r="AH292" s="196"/>
    </row>
    <row r="293" spans="1:34" s="4" customFormat="1" x14ac:dyDescent="0.25">
      <c r="A293" s="196"/>
      <c r="C293" s="97"/>
      <c r="H293" s="1424"/>
      <c r="J293" s="145"/>
      <c r="K293" s="1452"/>
      <c r="L293" s="1452"/>
      <c r="M293" s="1452"/>
      <c r="O293" s="1452"/>
      <c r="P293" s="1452"/>
      <c r="V293" s="215"/>
      <c r="W293" s="1452"/>
      <c r="X293" s="1452"/>
      <c r="Z293" s="1452"/>
      <c r="AA293" s="1452"/>
      <c r="AH293" s="196"/>
    </row>
    <row r="294" spans="1:34" s="4" customFormat="1" x14ac:dyDescent="0.25">
      <c r="A294" s="196"/>
      <c r="C294" s="97"/>
      <c r="H294" s="1424"/>
      <c r="J294" s="145"/>
      <c r="K294" s="1452"/>
      <c r="L294" s="1452"/>
      <c r="M294" s="1452"/>
      <c r="O294" s="1452"/>
      <c r="P294" s="1452"/>
      <c r="V294" s="215"/>
      <c r="W294" s="1452"/>
      <c r="X294" s="1452"/>
      <c r="Z294" s="1452"/>
      <c r="AA294" s="1452"/>
      <c r="AH294" s="196"/>
    </row>
    <row r="295" spans="1:34" s="4" customFormat="1" x14ac:dyDescent="0.25">
      <c r="A295" s="196"/>
      <c r="C295" s="97"/>
      <c r="H295" s="1424"/>
      <c r="J295" s="145"/>
      <c r="K295" s="1452"/>
      <c r="L295" s="1452"/>
      <c r="M295" s="1452"/>
      <c r="O295" s="1452"/>
      <c r="P295" s="1452"/>
      <c r="V295" s="215"/>
      <c r="W295" s="1452"/>
      <c r="X295" s="1452"/>
      <c r="Z295" s="1452"/>
      <c r="AA295" s="1452"/>
      <c r="AH295" s="196"/>
    </row>
    <row r="296" spans="1:34" s="4" customFormat="1" x14ac:dyDescent="0.25">
      <c r="A296" s="196"/>
      <c r="C296" s="97"/>
      <c r="H296" s="1424"/>
      <c r="J296" s="145"/>
      <c r="K296" s="1452"/>
      <c r="L296" s="1452"/>
      <c r="M296" s="1452"/>
      <c r="O296" s="1452"/>
      <c r="P296" s="1452"/>
      <c r="V296" s="215"/>
      <c r="W296" s="1452"/>
      <c r="X296" s="1452"/>
      <c r="Z296" s="1452"/>
      <c r="AA296" s="1452"/>
      <c r="AH296" s="196"/>
    </row>
    <row r="297" spans="1:34" s="4" customFormat="1" x14ac:dyDescent="0.25">
      <c r="A297" s="196"/>
      <c r="C297" s="97"/>
      <c r="H297" s="1424"/>
      <c r="J297" s="145"/>
      <c r="K297" s="1452"/>
      <c r="L297" s="1452"/>
      <c r="M297" s="1452"/>
      <c r="O297" s="1452"/>
      <c r="P297" s="1452"/>
      <c r="V297" s="215"/>
      <c r="W297" s="1452"/>
      <c r="X297" s="1452"/>
      <c r="Z297" s="1452"/>
      <c r="AA297" s="1452"/>
      <c r="AH297" s="196"/>
    </row>
    <row r="298" spans="1:34" s="4" customFormat="1" x14ac:dyDescent="0.25">
      <c r="A298" s="196"/>
      <c r="C298" s="97"/>
      <c r="H298" s="1424"/>
      <c r="J298" s="145"/>
      <c r="K298" s="1452"/>
      <c r="L298" s="1452"/>
      <c r="M298" s="1452"/>
      <c r="O298" s="1452"/>
      <c r="P298" s="1452"/>
      <c r="V298" s="215"/>
      <c r="W298" s="1452"/>
      <c r="X298" s="1452"/>
      <c r="Z298" s="1452"/>
      <c r="AA298" s="1452"/>
      <c r="AH298" s="196"/>
    </row>
    <row r="299" spans="1:34" s="4" customFormat="1" x14ac:dyDescent="0.25">
      <c r="A299" s="196"/>
      <c r="C299" s="97"/>
      <c r="H299" s="1424"/>
      <c r="J299" s="145"/>
      <c r="K299" s="1452"/>
      <c r="L299" s="1452"/>
      <c r="M299" s="1452"/>
      <c r="O299" s="1452"/>
      <c r="P299" s="1452"/>
      <c r="V299" s="215"/>
      <c r="W299" s="1452"/>
      <c r="X299" s="1452"/>
      <c r="Z299" s="1452"/>
      <c r="AA299" s="1452"/>
      <c r="AH299" s="196"/>
    </row>
    <row r="300" spans="1:34" s="4" customFormat="1" x14ac:dyDescent="0.25">
      <c r="A300" s="196"/>
      <c r="C300" s="97"/>
      <c r="H300" s="1424"/>
      <c r="J300" s="145"/>
      <c r="K300" s="1452"/>
      <c r="L300" s="1452"/>
      <c r="M300" s="1452"/>
      <c r="O300" s="1452"/>
      <c r="P300" s="1452"/>
      <c r="V300" s="215"/>
      <c r="W300" s="1452"/>
      <c r="X300" s="1452"/>
      <c r="Z300" s="1452"/>
      <c r="AA300" s="1452"/>
      <c r="AH300" s="196"/>
    </row>
    <row r="301" spans="1:34" s="4" customFormat="1" x14ac:dyDescent="0.25">
      <c r="A301" s="196"/>
      <c r="C301" s="97"/>
      <c r="H301" s="1424"/>
      <c r="J301" s="145"/>
      <c r="K301" s="1452"/>
      <c r="L301" s="1452"/>
      <c r="M301" s="1452"/>
      <c r="O301" s="1452"/>
      <c r="P301" s="1452"/>
      <c r="V301" s="215"/>
      <c r="W301" s="1452"/>
      <c r="X301" s="1452"/>
      <c r="Z301" s="1452"/>
      <c r="AA301" s="1452"/>
      <c r="AH301" s="196"/>
    </row>
    <row r="302" spans="1:34" s="4" customFormat="1" x14ac:dyDescent="0.25">
      <c r="A302" s="196"/>
      <c r="C302" s="97"/>
      <c r="H302" s="1424"/>
      <c r="J302" s="145"/>
      <c r="K302" s="1452"/>
      <c r="L302" s="1452"/>
      <c r="M302" s="1452"/>
      <c r="O302" s="1452"/>
      <c r="P302" s="1452"/>
      <c r="V302" s="215"/>
      <c r="W302" s="1452"/>
      <c r="X302" s="1452"/>
      <c r="Z302" s="1452"/>
      <c r="AA302" s="1452"/>
      <c r="AH302" s="196"/>
    </row>
    <row r="303" spans="1:34" s="4" customFormat="1" x14ac:dyDescent="0.25">
      <c r="A303" s="196"/>
      <c r="C303" s="97"/>
      <c r="H303" s="1424"/>
      <c r="J303" s="145"/>
      <c r="K303" s="1452"/>
      <c r="L303" s="1452"/>
      <c r="M303" s="1452"/>
      <c r="O303" s="1452"/>
      <c r="P303" s="1452"/>
      <c r="V303" s="215"/>
      <c r="W303" s="1452"/>
      <c r="X303" s="1452"/>
      <c r="Z303" s="1452"/>
      <c r="AA303" s="1452"/>
      <c r="AH303" s="196"/>
    </row>
    <row r="304" spans="1:34" s="4" customFormat="1" x14ac:dyDescent="0.25">
      <c r="A304" s="196"/>
      <c r="C304" s="97"/>
      <c r="H304" s="1424"/>
      <c r="J304" s="145"/>
      <c r="K304" s="1452"/>
      <c r="L304" s="1452"/>
      <c r="M304" s="1452"/>
      <c r="O304" s="1452"/>
      <c r="P304" s="1452"/>
      <c r="V304" s="215"/>
      <c r="W304" s="1452"/>
      <c r="X304" s="1452"/>
      <c r="Z304" s="1452"/>
      <c r="AA304" s="1452"/>
      <c r="AH304" s="196"/>
    </row>
    <row r="305" spans="1:34" s="4" customFormat="1" x14ac:dyDescent="0.25">
      <c r="A305" s="196"/>
      <c r="C305" s="97"/>
      <c r="H305" s="1424"/>
      <c r="J305" s="145"/>
      <c r="K305" s="1452"/>
      <c r="L305" s="1452"/>
      <c r="M305" s="1452"/>
      <c r="O305" s="1452"/>
      <c r="P305" s="1452"/>
      <c r="V305" s="215"/>
      <c r="W305" s="1452"/>
      <c r="X305" s="1452"/>
      <c r="Z305" s="1452"/>
      <c r="AA305" s="1452"/>
      <c r="AH305" s="196"/>
    </row>
    <row r="306" spans="1:34" s="4" customFormat="1" x14ac:dyDescent="0.25">
      <c r="A306" s="196"/>
      <c r="C306" s="97"/>
      <c r="H306" s="1424"/>
      <c r="J306" s="145"/>
      <c r="K306" s="1452"/>
      <c r="L306" s="1452"/>
      <c r="M306" s="1452"/>
      <c r="O306" s="1452"/>
      <c r="P306" s="1452"/>
      <c r="V306" s="215"/>
      <c r="W306" s="1452"/>
      <c r="X306" s="1452"/>
      <c r="Z306" s="1452"/>
      <c r="AA306" s="1452"/>
      <c r="AH306" s="196"/>
    </row>
    <row r="307" spans="1:34" s="4" customFormat="1" x14ac:dyDescent="0.25">
      <c r="A307" s="196"/>
      <c r="C307" s="97"/>
      <c r="H307" s="1424"/>
      <c r="J307" s="145"/>
      <c r="K307" s="1452"/>
      <c r="L307" s="1452"/>
      <c r="M307" s="1452"/>
      <c r="O307" s="1452"/>
      <c r="P307" s="1452"/>
      <c r="V307" s="215"/>
      <c r="W307" s="1452"/>
      <c r="X307" s="1452"/>
      <c r="Z307" s="1452"/>
      <c r="AA307" s="1452"/>
      <c r="AH307" s="196"/>
    </row>
    <row r="308" spans="1:34" s="4" customFormat="1" x14ac:dyDescent="0.25">
      <c r="A308" s="196"/>
      <c r="C308" s="97"/>
      <c r="H308" s="1424"/>
      <c r="J308" s="145"/>
      <c r="K308" s="1452"/>
      <c r="L308" s="1452"/>
      <c r="M308" s="1452"/>
      <c r="O308" s="1452"/>
      <c r="P308" s="1452"/>
      <c r="V308" s="215"/>
      <c r="W308" s="1452"/>
      <c r="X308" s="1452"/>
      <c r="Z308" s="1452"/>
      <c r="AA308" s="1452"/>
      <c r="AH308" s="196"/>
    </row>
    <row r="309" spans="1:34" s="4" customFormat="1" ht="12.75" customHeight="1" x14ac:dyDescent="0.25">
      <c r="A309" s="196"/>
      <c r="C309" s="97"/>
      <c r="H309" s="1424"/>
      <c r="J309" s="145"/>
      <c r="K309" s="1452"/>
      <c r="L309" s="1452"/>
      <c r="M309" s="1452"/>
      <c r="O309" s="1452"/>
      <c r="P309" s="1452"/>
      <c r="V309" s="215"/>
      <c r="W309" s="1452"/>
      <c r="X309" s="1452"/>
      <c r="Z309" s="1452"/>
      <c r="AA309" s="1452"/>
      <c r="AH309" s="196"/>
    </row>
    <row r="310" spans="1:34" s="4" customFormat="1" ht="12.75" customHeight="1" x14ac:dyDescent="0.25">
      <c r="A310" s="196"/>
      <c r="C310" s="97"/>
      <c r="H310" s="1424"/>
      <c r="J310" s="145"/>
      <c r="K310" s="1452"/>
      <c r="L310" s="1452"/>
      <c r="M310" s="1452"/>
      <c r="O310" s="1452"/>
      <c r="P310" s="1452"/>
      <c r="V310" s="215"/>
      <c r="W310" s="1452"/>
      <c r="X310" s="1452"/>
      <c r="Z310" s="1452"/>
      <c r="AA310" s="1452"/>
      <c r="AH310" s="196"/>
    </row>
    <row r="311" spans="1:34" s="4" customFormat="1" ht="12.75" customHeight="1" x14ac:dyDescent="0.25">
      <c r="A311" s="196"/>
      <c r="C311" s="97"/>
      <c r="H311" s="1424"/>
      <c r="J311" s="145"/>
      <c r="K311" s="1452"/>
      <c r="L311" s="1452"/>
      <c r="M311" s="1452"/>
      <c r="O311" s="1452"/>
      <c r="P311" s="1452"/>
      <c r="V311" s="215"/>
      <c r="W311" s="1452"/>
      <c r="X311" s="1452"/>
      <c r="Z311" s="1452"/>
      <c r="AA311" s="1452"/>
      <c r="AH311" s="196"/>
    </row>
    <row r="312" spans="1:34" s="4" customFormat="1" ht="12.75" customHeight="1" x14ac:dyDescent="0.25">
      <c r="A312" s="196"/>
      <c r="C312" s="97"/>
      <c r="H312" s="1424"/>
      <c r="J312" s="145"/>
      <c r="K312" s="1452"/>
      <c r="L312" s="1452"/>
      <c r="M312" s="1452"/>
      <c r="O312" s="1452"/>
      <c r="P312" s="1452"/>
      <c r="V312" s="215"/>
      <c r="W312" s="1452"/>
      <c r="X312" s="1452"/>
      <c r="Z312" s="1452"/>
      <c r="AA312" s="1452"/>
      <c r="AH312" s="196"/>
    </row>
    <row r="313" spans="1:34" s="4" customFormat="1" ht="12.75" customHeight="1" x14ac:dyDescent="0.25">
      <c r="A313" s="196"/>
      <c r="C313" s="97"/>
      <c r="H313" s="1424"/>
      <c r="J313" s="145"/>
      <c r="K313" s="1452"/>
      <c r="L313" s="1452"/>
      <c r="M313" s="1452"/>
      <c r="O313" s="1452"/>
      <c r="P313" s="1452"/>
      <c r="V313" s="215"/>
      <c r="W313" s="1452"/>
      <c r="X313" s="1452"/>
      <c r="Z313" s="1452"/>
      <c r="AA313" s="1452"/>
      <c r="AH313" s="196"/>
    </row>
    <row r="314" spans="1:34" s="4" customFormat="1" ht="12.75" customHeight="1" x14ac:dyDescent="0.25">
      <c r="A314" s="196"/>
      <c r="C314" s="97"/>
      <c r="H314" s="1424"/>
      <c r="J314" s="145"/>
      <c r="K314" s="1452"/>
      <c r="L314" s="1452"/>
      <c r="M314" s="1452"/>
      <c r="O314" s="1452"/>
      <c r="P314" s="1452"/>
      <c r="V314" s="215"/>
      <c r="W314" s="1452"/>
      <c r="X314" s="1452"/>
      <c r="Z314" s="1452"/>
      <c r="AA314" s="1452"/>
      <c r="AH314" s="196"/>
    </row>
    <row r="315" spans="1:34" s="4" customFormat="1" x14ac:dyDescent="0.25">
      <c r="A315" s="196"/>
      <c r="C315" s="97"/>
      <c r="H315" s="1424"/>
      <c r="J315" s="145"/>
      <c r="K315" s="1452"/>
      <c r="L315" s="1452"/>
      <c r="M315" s="1452"/>
      <c r="O315" s="1452"/>
      <c r="P315" s="1452"/>
      <c r="V315" s="215"/>
      <c r="W315" s="1452"/>
      <c r="X315" s="1452"/>
      <c r="Z315" s="1452"/>
      <c r="AA315" s="1452"/>
      <c r="AH315" s="196"/>
    </row>
    <row r="316" spans="1:34" s="4" customFormat="1" x14ac:dyDescent="0.25">
      <c r="A316" s="196"/>
      <c r="C316" s="97"/>
      <c r="H316" s="1424"/>
      <c r="J316" s="145"/>
      <c r="K316" s="1452"/>
      <c r="L316" s="1452"/>
      <c r="M316" s="1452"/>
      <c r="O316" s="1452"/>
      <c r="P316" s="1452"/>
      <c r="V316" s="215"/>
      <c r="W316" s="1452"/>
      <c r="X316" s="1452"/>
      <c r="Z316" s="1452"/>
      <c r="AA316" s="1452"/>
      <c r="AH316" s="196"/>
    </row>
    <row r="317" spans="1:34" s="4" customFormat="1" x14ac:dyDescent="0.25">
      <c r="A317" s="196"/>
      <c r="C317" s="97"/>
      <c r="H317" s="1424"/>
      <c r="J317" s="145"/>
      <c r="K317" s="1452"/>
      <c r="L317" s="1452"/>
      <c r="M317" s="1452"/>
      <c r="O317" s="1452"/>
      <c r="P317" s="1452"/>
      <c r="V317" s="215"/>
      <c r="W317" s="1452"/>
      <c r="X317" s="1452"/>
      <c r="Z317" s="1452"/>
      <c r="AA317" s="1452"/>
      <c r="AH317" s="196"/>
    </row>
    <row r="318" spans="1:34" s="4" customFormat="1" x14ac:dyDescent="0.25">
      <c r="A318" s="196"/>
      <c r="C318" s="97"/>
      <c r="H318" s="1424"/>
      <c r="J318" s="145"/>
      <c r="K318" s="1452"/>
      <c r="L318" s="1452"/>
      <c r="M318" s="1452"/>
      <c r="O318" s="1452"/>
      <c r="P318" s="1452"/>
      <c r="V318" s="215"/>
      <c r="W318" s="1452"/>
      <c r="X318" s="1452"/>
      <c r="Z318" s="1452"/>
      <c r="AA318" s="1452"/>
      <c r="AH318" s="196"/>
    </row>
    <row r="319" spans="1:34" s="4" customFormat="1" x14ac:dyDescent="0.25">
      <c r="A319" s="196"/>
      <c r="C319" s="97"/>
      <c r="H319" s="1424"/>
      <c r="J319" s="145"/>
      <c r="K319" s="1452"/>
      <c r="L319" s="1452"/>
      <c r="M319" s="1452"/>
      <c r="O319" s="1452"/>
      <c r="P319" s="1452"/>
      <c r="V319" s="215"/>
      <c r="W319" s="1452"/>
      <c r="X319" s="1452"/>
      <c r="Z319" s="1452"/>
      <c r="AA319" s="1452"/>
      <c r="AH319" s="196"/>
    </row>
    <row r="320" spans="1:34" s="4" customFormat="1" x14ac:dyDescent="0.25">
      <c r="A320" s="196"/>
      <c r="C320" s="97"/>
      <c r="H320" s="1424"/>
      <c r="J320" s="145"/>
      <c r="K320" s="1452"/>
      <c r="L320" s="1452"/>
      <c r="M320" s="1452"/>
      <c r="O320" s="1452"/>
      <c r="P320" s="1452"/>
      <c r="V320" s="215"/>
      <c r="W320" s="1452"/>
      <c r="X320" s="1452"/>
      <c r="Z320" s="1452"/>
      <c r="AA320" s="1452"/>
      <c r="AH320" s="196"/>
    </row>
    <row r="321" spans="1:34" s="4" customFormat="1" x14ac:dyDescent="0.25">
      <c r="A321" s="196"/>
      <c r="C321" s="97"/>
      <c r="H321" s="1424"/>
      <c r="J321" s="145"/>
      <c r="K321" s="1452"/>
      <c r="L321" s="1452"/>
      <c r="M321" s="1452"/>
      <c r="O321" s="1452"/>
      <c r="P321" s="1452"/>
      <c r="V321" s="215"/>
      <c r="W321" s="1452"/>
      <c r="X321" s="1452"/>
      <c r="Z321" s="1452"/>
      <c r="AA321" s="1452"/>
      <c r="AH321" s="196"/>
    </row>
    <row r="322" spans="1:34" s="4" customFormat="1" x14ac:dyDescent="0.25">
      <c r="A322" s="196"/>
      <c r="C322" s="97"/>
      <c r="H322" s="1424"/>
      <c r="J322" s="145"/>
      <c r="K322" s="1452"/>
      <c r="L322" s="1452"/>
      <c r="M322" s="1452"/>
      <c r="O322" s="1452"/>
      <c r="P322" s="1452"/>
      <c r="V322" s="215"/>
      <c r="W322" s="1452"/>
      <c r="X322" s="1452"/>
      <c r="Z322" s="1452"/>
      <c r="AA322" s="1452"/>
      <c r="AH322" s="196"/>
    </row>
    <row r="323" spans="1:34" s="4" customFormat="1" x14ac:dyDescent="0.25">
      <c r="A323" s="196"/>
      <c r="C323" s="97"/>
      <c r="H323" s="1424"/>
      <c r="J323" s="145"/>
      <c r="K323" s="1452"/>
      <c r="L323" s="1452"/>
      <c r="M323" s="1452"/>
      <c r="O323" s="1452"/>
      <c r="P323" s="1452"/>
      <c r="V323" s="215"/>
      <c r="W323" s="1452"/>
      <c r="X323" s="1452"/>
      <c r="Z323" s="1452"/>
      <c r="AA323" s="1452"/>
      <c r="AH323" s="196"/>
    </row>
    <row r="324" spans="1:34" s="4" customFormat="1" x14ac:dyDescent="0.25">
      <c r="A324" s="196"/>
      <c r="C324" s="97"/>
      <c r="H324" s="1424"/>
      <c r="J324" s="145"/>
      <c r="K324" s="1452"/>
      <c r="L324" s="1452"/>
      <c r="M324" s="1452"/>
      <c r="O324" s="1452"/>
      <c r="P324" s="1452"/>
      <c r="V324" s="215"/>
      <c r="W324" s="1452"/>
      <c r="X324" s="1452"/>
      <c r="Z324" s="1452"/>
      <c r="AA324" s="1452"/>
      <c r="AH324" s="196"/>
    </row>
    <row r="325" spans="1:34" x14ac:dyDescent="0.25">
      <c r="A325" s="1339"/>
    </row>
    <row r="326" spans="1:34" x14ac:dyDescent="0.25">
      <c r="A326" s="1339"/>
    </row>
  </sheetData>
  <mergeCells count="36"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V5:AE5"/>
    <mergeCell ref="AF5:AF8"/>
    <mergeCell ref="AG5:AG8"/>
    <mergeCell ref="AH5:AH8"/>
    <mergeCell ref="K6:K8"/>
    <mergeCell ref="L6:O6"/>
    <mergeCell ref="P6:P8"/>
    <mergeCell ref="Q6:Q8"/>
    <mergeCell ref="R6:R8"/>
    <mergeCell ref="S6:S8"/>
    <mergeCell ref="C34:O34"/>
    <mergeCell ref="AD6:AE6"/>
    <mergeCell ref="L7:L8"/>
    <mergeCell ref="M7:O7"/>
    <mergeCell ref="T7:T8"/>
    <mergeCell ref="U7:U8"/>
    <mergeCell ref="W7:W8"/>
    <mergeCell ref="X7:Z7"/>
    <mergeCell ref="AD7:AD8"/>
    <mergeCell ref="AE7:AE8"/>
    <mergeCell ref="T6:U6"/>
    <mergeCell ref="V6:V8"/>
    <mergeCell ref="W6:Z6"/>
    <mergeCell ref="AA6:AA8"/>
    <mergeCell ref="AB6:AB8"/>
    <mergeCell ref="AC6:AC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sqref="A1:XFD1048576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641</v>
      </c>
      <c r="AE3" s="538"/>
      <c r="AF3" s="539"/>
    </row>
    <row r="4" spans="1:32" ht="21.75" customHeight="1" thickBot="1" x14ac:dyDescent="0.3">
      <c r="A4" s="1781" t="s">
        <v>642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5" customHeight="1" thickBot="1" x14ac:dyDescent="0.25">
      <c r="A10" s="544" t="s">
        <v>643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4.25" customHeight="1" thickBot="1" x14ac:dyDescent="0.25">
      <c r="A11" s="552" t="s">
        <v>644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2.75" customHeight="1" thickBot="1" x14ac:dyDescent="0.25">
      <c r="A12" s="557" t="s">
        <v>645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6.5" customHeight="1" thickBot="1" x14ac:dyDescent="0.3">
      <c r="A13" s="1638" t="s">
        <v>646</v>
      </c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552" t="s">
        <v>647</v>
      </c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552" t="s">
        <v>648</v>
      </c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52" t="s">
        <v>649</v>
      </c>
      <c r="B16" s="1639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650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651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652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20.25" customHeight="1" thickBot="1" x14ac:dyDescent="0.25">
      <c r="A21" s="581" t="s">
        <v>653</v>
      </c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654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655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656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657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f t="shared" si="2"/>
        <v>50</v>
      </c>
      <c r="L25" s="296">
        <v>50</v>
      </c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18" customHeight="1" x14ac:dyDescent="0.25">
      <c r="A26" s="749" t="s">
        <v>658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18" customHeight="1" thickBot="1" x14ac:dyDescent="0.25">
      <c r="A27" s="558" t="s">
        <v>659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H28" si="5">G10+G11+G12+G13+G15+G16+G17+G18+G19+G21+G22+G23+G24+G25+G26+G27+G20</f>
        <v>1956</v>
      </c>
      <c r="H28" s="370" t="e">
        <f t="shared" si="5"/>
        <v>#VALUE!</v>
      </c>
      <c r="I28" s="370">
        <f>I10+I11+I12+I13+I15+I16+I17+I18+I19+I21+I22+I23+I24+I25+I26+I27+I20</f>
        <v>1369</v>
      </c>
      <c r="J28" s="370">
        <f t="shared" ref="J28" si="6">J10+J11+J12+J13+J15+J16+J17+J18+J19+J21+J22+J23+J24+J25+J26+J27</f>
        <v>584</v>
      </c>
      <c r="K28" s="370">
        <f>K10+K11+K12+K13+K15+K16+K17+K18+K19+K21+K22+K23+K24+K25+K26+K27</f>
        <v>578</v>
      </c>
      <c r="L28" s="370">
        <f t="shared" ref="L28:O28" si="7">L10+L11+L12+L13+L15+L16+L17+L18+L19+L21+L22+L23+L24+L25+L26+L27</f>
        <v>446</v>
      </c>
      <c r="M28" s="370">
        <f t="shared" si="7"/>
        <v>0</v>
      </c>
      <c r="N28" s="370">
        <f t="shared" si="7"/>
        <v>132</v>
      </c>
      <c r="O28" s="370">
        <f t="shared" si="7"/>
        <v>6</v>
      </c>
      <c r="P28" s="370"/>
      <c r="Q28" s="370"/>
      <c r="R28" s="370"/>
      <c r="S28" s="370"/>
      <c r="T28" s="366"/>
      <c r="U28" s="370">
        <f t="shared" ref="U28:X28" si="8">SUM(U10:U27)</f>
        <v>767</v>
      </c>
      <c r="V28" s="370">
        <f>SUM(V10:V27)</f>
        <v>758</v>
      </c>
      <c r="W28" s="370">
        <f>SUM(W10:W27)</f>
        <v>650</v>
      </c>
      <c r="X28" s="370">
        <f t="shared" si="8"/>
        <v>0</v>
      </c>
      <c r="Y28" s="370">
        <f>SUM(Y10:Y27)</f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9">F28</f>
        <v>#REF!</v>
      </c>
      <c r="G33" s="366">
        <f t="shared" si="9"/>
        <v>1956</v>
      </c>
      <c r="H33" s="367" t="e">
        <f t="shared" si="9"/>
        <v>#VALUE!</v>
      </c>
      <c r="I33" s="368">
        <f t="shared" si="9"/>
        <v>1369</v>
      </c>
      <c r="J33" s="408">
        <f t="shared" si="9"/>
        <v>584</v>
      </c>
      <c r="K33" s="370">
        <f t="shared" si="9"/>
        <v>578</v>
      </c>
      <c r="L33" s="370">
        <f t="shared" si="9"/>
        <v>446</v>
      </c>
      <c r="M33" s="370">
        <f t="shared" si="9"/>
        <v>0</v>
      </c>
      <c r="N33" s="370">
        <f t="shared" si="9"/>
        <v>132</v>
      </c>
      <c r="O33" s="370">
        <f t="shared" si="9"/>
        <v>6</v>
      </c>
      <c r="P33" s="370">
        <f t="shared" si="9"/>
        <v>0</v>
      </c>
      <c r="Q33" s="370">
        <f t="shared" si="9"/>
        <v>0</v>
      </c>
      <c r="R33" s="370">
        <f t="shared" si="9"/>
        <v>0</v>
      </c>
      <c r="S33" s="370"/>
      <c r="T33" s="366"/>
      <c r="U33" s="367">
        <f t="shared" si="9"/>
        <v>767</v>
      </c>
      <c r="V33" s="370">
        <f t="shared" si="9"/>
        <v>758</v>
      </c>
      <c r="W33" s="370">
        <f t="shared" si="9"/>
        <v>650</v>
      </c>
      <c r="X33" s="370">
        <f t="shared" si="9"/>
        <v>0</v>
      </c>
      <c r="Y33" s="370">
        <f t="shared" si="9"/>
        <v>132</v>
      </c>
      <c r="Z33" s="370"/>
      <c r="AA33" s="370"/>
      <c r="AB33" s="370">
        <f t="shared" si="9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1"/>
  <sheetViews>
    <sheetView workbookViewId="0">
      <selection activeCell="A20" sqref="A20:XFD20"/>
    </sheetView>
  </sheetViews>
  <sheetFormatPr defaultRowHeight="15" x14ac:dyDescent="0.25"/>
  <cols>
    <col min="1" max="1" width="9.28515625" customWidth="1"/>
    <col min="2" max="2" width="27.7109375" customWidth="1"/>
    <col min="3" max="5" width="5.140625" hidden="1" customWidth="1"/>
    <col min="6" max="6" width="10.28515625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</cols>
  <sheetData>
    <row r="1" spans="1:32" ht="0.75" customHeight="1" x14ac:dyDescent="0.25"/>
    <row r="2" spans="1:32" ht="15" customHeight="1" x14ac:dyDescent="0.3">
      <c r="AA2" s="1736"/>
      <c r="AB2" s="1736"/>
      <c r="AC2" s="1736"/>
      <c r="AD2" s="1736"/>
      <c r="AE2" s="2"/>
    </row>
    <row r="3" spans="1:32" ht="36" customHeight="1" x14ac:dyDescent="0.35"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57" t="s">
        <v>139</v>
      </c>
      <c r="AD3" s="1757"/>
      <c r="AE3" s="3"/>
      <c r="AF3" s="3"/>
    </row>
    <row r="4" spans="1:32" ht="21.75" customHeight="1" thickBot="1" x14ac:dyDescent="0.35">
      <c r="A4" s="1739" t="s">
        <v>1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58"/>
      <c r="AF4" s="1758"/>
    </row>
    <row r="5" spans="1:32" s="4" customFormat="1" ht="25.5" customHeight="1" thickBot="1" x14ac:dyDescent="0.3">
      <c r="A5" s="1740" t="s">
        <v>2</v>
      </c>
      <c r="B5" s="1741" t="s">
        <v>3</v>
      </c>
      <c r="C5" s="5"/>
      <c r="D5" s="5"/>
      <c r="E5" s="5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140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141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4" customFormat="1" ht="27.75" customHeight="1" thickBot="1" x14ac:dyDescent="0.3">
      <c r="A6" s="1740"/>
      <c r="B6" s="1741"/>
      <c r="C6" s="5"/>
      <c r="D6" s="5"/>
      <c r="E6" s="5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4" customFormat="1" ht="18" customHeight="1" thickBot="1" x14ac:dyDescent="0.3">
      <c r="A7" s="1740"/>
      <c r="B7" s="1741"/>
      <c r="C7" s="5"/>
      <c r="D7" s="5"/>
      <c r="E7" s="5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4" customFormat="1" ht="168.75" customHeight="1" thickBot="1" x14ac:dyDescent="0.3">
      <c r="A8" s="1740"/>
      <c r="B8" s="1741"/>
      <c r="C8" s="5"/>
      <c r="D8" s="5"/>
      <c r="E8" s="5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4" customFormat="1" ht="18.75" customHeight="1" thickBot="1" x14ac:dyDescent="0.3">
      <c r="A9" s="205"/>
      <c r="B9" s="205"/>
      <c r="C9" s="205"/>
      <c r="D9" s="205"/>
      <c r="E9" s="205"/>
      <c r="F9" s="205"/>
      <c r="G9" s="206"/>
      <c r="H9" s="205"/>
      <c r="I9" s="207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8"/>
      <c r="V9" s="205"/>
      <c r="W9" s="205"/>
      <c r="X9" s="205"/>
      <c r="Y9" s="205"/>
      <c r="Z9" s="205"/>
      <c r="AA9" s="205"/>
      <c r="AB9" s="205"/>
      <c r="AC9" s="205"/>
      <c r="AD9" s="205"/>
      <c r="AE9" s="209"/>
      <c r="AF9" s="205"/>
    </row>
    <row r="10" spans="1:32" s="7" customFormat="1" ht="18.75" customHeight="1" thickBot="1" x14ac:dyDescent="0.3">
      <c r="A10" s="8" t="s">
        <v>25</v>
      </c>
      <c r="B10" s="210" t="s">
        <v>26</v>
      </c>
      <c r="C10" s="10" t="s">
        <v>27</v>
      </c>
      <c r="D10" s="10" t="s">
        <v>28</v>
      </c>
      <c r="E10" s="10"/>
      <c r="F10" s="10" t="s">
        <v>29</v>
      </c>
      <c r="G10" s="11">
        <v>140</v>
      </c>
      <c r="H10" s="12"/>
      <c r="I10" s="58">
        <f>J10+U10</f>
        <v>48</v>
      </c>
      <c r="J10" s="12">
        <f>K10+O10</f>
        <v>32</v>
      </c>
      <c r="K10" s="14">
        <f>SUM(L10:N10)</f>
        <v>26</v>
      </c>
      <c r="L10" s="14">
        <v>26</v>
      </c>
      <c r="M10" s="14"/>
      <c r="N10" s="14"/>
      <c r="O10" s="14">
        <v>6</v>
      </c>
      <c r="P10" s="14"/>
      <c r="Q10" s="14"/>
      <c r="R10" s="14"/>
      <c r="S10" s="14"/>
      <c r="T10" s="58" t="s">
        <v>62</v>
      </c>
      <c r="U10" s="12">
        <f>V10+Z10</f>
        <v>16</v>
      </c>
      <c r="V10" s="14">
        <f>SUM(W10:Y10)</f>
        <v>14</v>
      </c>
      <c r="W10" s="14">
        <v>14</v>
      </c>
      <c r="X10" s="14"/>
      <c r="Y10" s="14"/>
      <c r="Z10" s="14">
        <v>2</v>
      </c>
      <c r="AA10" s="14"/>
      <c r="AB10" s="14"/>
      <c r="AC10" s="14" t="s">
        <v>31</v>
      </c>
      <c r="AD10" s="58"/>
      <c r="AE10" s="12"/>
      <c r="AF10" s="14"/>
    </row>
    <row r="11" spans="1:32" s="7" customFormat="1" ht="18.75" customHeight="1" thickBot="1" x14ac:dyDescent="0.3">
      <c r="A11" s="8" t="s">
        <v>32</v>
      </c>
      <c r="B11" s="210" t="s">
        <v>33</v>
      </c>
      <c r="C11" s="10"/>
      <c r="D11" s="10" t="s">
        <v>34</v>
      </c>
      <c r="E11" s="10"/>
      <c r="F11" s="10" t="s">
        <v>35</v>
      </c>
      <c r="G11" s="11">
        <v>210</v>
      </c>
      <c r="H11" s="12"/>
      <c r="I11" s="58">
        <f t="shared" ref="I11:I32" si="0">J11+U11</f>
        <v>56</v>
      </c>
      <c r="J11" s="12">
        <f t="shared" ref="J11:J32" si="1">K11+O11</f>
        <v>20</v>
      </c>
      <c r="K11" s="14">
        <f t="shared" ref="K11:K32" si="2">SUM(L11:N11)</f>
        <v>14</v>
      </c>
      <c r="L11" s="14">
        <v>14</v>
      </c>
      <c r="M11" s="14"/>
      <c r="N11" s="14"/>
      <c r="O11" s="14">
        <v>6</v>
      </c>
      <c r="P11" s="14"/>
      <c r="Q11" s="14"/>
      <c r="R11" s="14"/>
      <c r="S11" s="14"/>
      <c r="T11" s="58" t="s">
        <v>62</v>
      </c>
      <c r="U11" s="12">
        <f t="shared" ref="U11:U32" si="3">V11+Z11</f>
        <v>36</v>
      </c>
      <c r="V11" s="14">
        <f t="shared" ref="V11:V32" si="4">SUM(W11:Y11)</f>
        <v>26</v>
      </c>
      <c r="W11" s="14">
        <v>26</v>
      </c>
      <c r="X11" s="14"/>
      <c r="Y11" s="14"/>
      <c r="Z11" s="14">
        <v>10</v>
      </c>
      <c r="AA11" s="14"/>
      <c r="AB11" s="14"/>
      <c r="AC11" s="14"/>
      <c r="AD11" s="58" t="s">
        <v>62</v>
      </c>
      <c r="AE11" s="12"/>
      <c r="AF11" s="14"/>
    </row>
    <row r="12" spans="1:32" s="7" customFormat="1" ht="18.75" customHeight="1" thickBot="1" x14ac:dyDescent="0.3">
      <c r="A12" s="50" t="s">
        <v>36</v>
      </c>
      <c r="B12" s="210" t="s">
        <v>37</v>
      </c>
      <c r="C12" s="10"/>
      <c r="D12" s="10" t="s">
        <v>38</v>
      </c>
      <c r="E12" s="10"/>
      <c r="F12" s="9" t="s">
        <v>39</v>
      </c>
      <c r="G12" s="11">
        <v>160</v>
      </c>
      <c r="H12" s="12"/>
      <c r="I12" s="58">
        <f t="shared" si="0"/>
        <v>64</v>
      </c>
      <c r="J12" s="12">
        <f t="shared" si="1"/>
        <v>30</v>
      </c>
      <c r="K12" s="14">
        <f t="shared" si="2"/>
        <v>26</v>
      </c>
      <c r="L12" s="14"/>
      <c r="M12" s="14"/>
      <c r="N12" s="14">
        <v>26</v>
      </c>
      <c r="O12" s="14">
        <v>4</v>
      </c>
      <c r="P12" s="14"/>
      <c r="Q12" s="14"/>
      <c r="R12" s="14"/>
      <c r="S12" s="14"/>
      <c r="T12" s="58" t="s">
        <v>62</v>
      </c>
      <c r="U12" s="12">
        <f t="shared" si="3"/>
        <v>34</v>
      </c>
      <c r="V12" s="14">
        <f t="shared" si="4"/>
        <v>28</v>
      </c>
      <c r="W12" s="14"/>
      <c r="X12" s="14"/>
      <c r="Y12" s="14">
        <v>28</v>
      </c>
      <c r="Z12" s="14">
        <v>6</v>
      </c>
      <c r="AA12" s="14"/>
      <c r="AB12" s="14"/>
      <c r="AC12" s="14"/>
      <c r="AD12" s="58" t="s">
        <v>62</v>
      </c>
      <c r="AE12" s="12"/>
      <c r="AF12" s="14"/>
    </row>
    <row r="13" spans="1:32" s="15" customFormat="1" ht="18.75" customHeight="1" thickBot="1" x14ac:dyDescent="0.3">
      <c r="A13" s="211" t="s">
        <v>40</v>
      </c>
      <c r="B13" s="212" t="s">
        <v>41</v>
      </c>
      <c r="C13" s="10"/>
      <c r="D13" s="10"/>
      <c r="E13" s="10"/>
      <c r="F13" s="10" t="s">
        <v>42</v>
      </c>
      <c r="G13" s="18">
        <v>34</v>
      </c>
      <c r="H13" s="19"/>
      <c r="I13" s="58">
        <f t="shared" si="0"/>
        <v>34</v>
      </c>
      <c r="J13" s="12">
        <f t="shared" si="1"/>
        <v>34</v>
      </c>
      <c r="K13" s="14">
        <f t="shared" si="2"/>
        <v>26</v>
      </c>
      <c r="L13" s="14">
        <v>26</v>
      </c>
      <c r="M13" s="20"/>
      <c r="N13" s="20"/>
      <c r="O13" s="20">
        <v>8</v>
      </c>
      <c r="P13" s="20"/>
      <c r="Q13" s="20"/>
      <c r="R13" s="20"/>
      <c r="S13" s="20"/>
      <c r="T13" s="58" t="s">
        <v>62</v>
      </c>
      <c r="U13" s="12">
        <f t="shared" si="3"/>
        <v>0</v>
      </c>
      <c r="V13" s="14">
        <f t="shared" si="4"/>
        <v>0</v>
      </c>
      <c r="W13" s="20"/>
      <c r="X13" s="20"/>
      <c r="Y13" s="20"/>
      <c r="Z13" s="20"/>
      <c r="AA13" s="20"/>
      <c r="AB13" s="20"/>
      <c r="AC13" s="20"/>
      <c r="AD13" s="52"/>
      <c r="AE13" s="12"/>
      <c r="AF13" s="14"/>
    </row>
    <row r="14" spans="1:32" s="7" customFormat="1" ht="15.75" customHeight="1" thickBot="1" x14ac:dyDescent="0.3">
      <c r="A14" s="213" t="s">
        <v>43</v>
      </c>
      <c r="B14" s="210" t="s">
        <v>44</v>
      </c>
      <c r="C14" s="23"/>
      <c r="D14" s="23"/>
      <c r="E14" s="23"/>
      <c r="F14" s="10" t="s">
        <v>45</v>
      </c>
      <c r="G14" s="11">
        <v>280</v>
      </c>
      <c r="H14" s="24"/>
      <c r="I14" s="58">
        <f t="shared" si="0"/>
        <v>134</v>
      </c>
      <c r="J14" s="12">
        <f t="shared" si="1"/>
        <v>62</v>
      </c>
      <c r="K14" s="14">
        <f t="shared" si="2"/>
        <v>52</v>
      </c>
      <c r="L14" s="14">
        <v>52</v>
      </c>
      <c r="M14" s="25"/>
      <c r="N14" s="25"/>
      <c r="O14" s="25">
        <v>10</v>
      </c>
      <c r="P14" s="25"/>
      <c r="Q14" s="25"/>
      <c r="R14" s="25"/>
      <c r="S14" s="26"/>
      <c r="T14" s="58" t="s">
        <v>62</v>
      </c>
      <c r="U14" s="12">
        <f t="shared" si="3"/>
        <v>72</v>
      </c>
      <c r="V14" s="14">
        <f t="shared" si="4"/>
        <v>60</v>
      </c>
      <c r="W14" s="26">
        <v>60</v>
      </c>
      <c r="X14" s="26"/>
      <c r="Y14" s="26"/>
      <c r="Z14" s="26">
        <v>12</v>
      </c>
      <c r="AA14" s="28"/>
      <c r="AB14" s="25"/>
      <c r="AC14" s="26" t="s">
        <v>31</v>
      </c>
      <c r="AD14" s="71"/>
      <c r="AE14" s="30"/>
      <c r="AF14" s="31"/>
    </row>
    <row r="15" spans="1:32" s="38" customFormat="1" ht="20.25" customHeight="1" thickBot="1" x14ac:dyDescent="0.25">
      <c r="A15" s="8" t="s">
        <v>46</v>
      </c>
      <c r="B15" s="210" t="s">
        <v>47</v>
      </c>
      <c r="C15" s="10"/>
      <c r="D15" s="10"/>
      <c r="E15" s="10"/>
      <c r="F15" s="10" t="s">
        <v>48</v>
      </c>
      <c r="G15" s="11">
        <v>180</v>
      </c>
      <c r="H15" s="30"/>
      <c r="I15" s="58">
        <f t="shared" si="0"/>
        <v>82</v>
      </c>
      <c r="J15" s="12">
        <f t="shared" si="1"/>
        <v>34</v>
      </c>
      <c r="K15" s="14">
        <f t="shared" si="2"/>
        <v>30</v>
      </c>
      <c r="L15" s="35">
        <v>26</v>
      </c>
      <c r="M15" s="35">
        <v>4</v>
      </c>
      <c r="N15" s="35"/>
      <c r="O15" s="35">
        <v>4</v>
      </c>
      <c r="P15" s="35"/>
      <c r="Q15" s="35"/>
      <c r="R15" s="35"/>
      <c r="S15" s="35"/>
      <c r="T15" s="58" t="s">
        <v>62</v>
      </c>
      <c r="U15" s="12">
        <f t="shared" si="3"/>
        <v>48</v>
      </c>
      <c r="V15" s="14">
        <f t="shared" si="4"/>
        <v>44</v>
      </c>
      <c r="W15" s="35">
        <v>28</v>
      </c>
      <c r="X15" s="35">
        <v>16</v>
      </c>
      <c r="Y15" s="35"/>
      <c r="Z15" s="35">
        <v>4</v>
      </c>
      <c r="AA15" s="35"/>
      <c r="AB15" s="35"/>
      <c r="AC15" s="35"/>
      <c r="AD15" s="58" t="s">
        <v>62</v>
      </c>
      <c r="AE15" s="34"/>
      <c r="AF15" s="37"/>
    </row>
    <row r="16" spans="1:32" s="7" customFormat="1" ht="21.75" customHeight="1" thickBot="1" x14ac:dyDescent="0.3">
      <c r="A16" s="8" t="s">
        <v>49</v>
      </c>
      <c r="B16" s="210" t="s">
        <v>50</v>
      </c>
      <c r="C16" s="17"/>
      <c r="D16" s="17"/>
      <c r="E16" s="17"/>
      <c r="F16" s="10" t="s">
        <v>51</v>
      </c>
      <c r="G16" s="11">
        <v>100</v>
      </c>
      <c r="H16" s="12"/>
      <c r="I16" s="58">
        <f t="shared" si="0"/>
        <v>20</v>
      </c>
      <c r="J16" s="12">
        <f t="shared" si="1"/>
        <v>20</v>
      </c>
      <c r="K16" s="14">
        <f t="shared" si="2"/>
        <v>14</v>
      </c>
      <c r="L16" s="35">
        <v>8</v>
      </c>
      <c r="M16" s="35"/>
      <c r="N16" s="35">
        <v>6</v>
      </c>
      <c r="O16" s="35">
        <v>6</v>
      </c>
      <c r="P16" s="14"/>
      <c r="Q16" s="14"/>
      <c r="R16" s="14"/>
      <c r="S16" s="14"/>
      <c r="T16" s="58" t="s">
        <v>62</v>
      </c>
      <c r="U16" s="12">
        <f t="shared" si="3"/>
        <v>0</v>
      </c>
      <c r="V16" s="14">
        <f t="shared" si="4"/>
        <v>0</v>
      </c>
      <c r="W16" s="35"/>
      <c r="X16" s="35"/>
      <c r="Y16" s="35"/>
      <c r="Z16" s="35"/>
      <c r="AA16" s="14"/>
      <c r="AB16" s="14"/>
      <c r="AC16" s="35" t="s">
        <v>31</v>
      </c>
      <c r="AD16" s="58"/>
      <c r="AE16" s="30"/>
      <c r="AF16" s="39"/>
    </row>
    <row r="17" spans="1:51" s="7" customFormat="1" ht="26.25" customHeight="1" thickBot="1" x14ac:dyDescent="0.3">
      <c r="A17" s="8" t="s">
        <v>52</v>
      </c>
      <c r="B17" s="210" t="s">
        <v>53</v>
      </c>
      <c r="C17" s="8"/>
      <c r="D17" s="9"/>
      <c r="E17" s="8"/>
      <c r="F17" s="10" t="s">
        <v>54</v>
      </c>
      <c r="G17" s="40">
        <v>160</v>
      </c>
      <c r="H17" s="12"/>
      <c r="I17" s="58">
        <f t="shared" si="0"/>
        <v>88</v>
      </c>
      <c r="J17" s="12">
        <f t="shared" si="1"/>
        <v>50</v>
      </c>
      <c r="K17" s="14">
        <f t="shared" si="2"/>
        <v>46</v>
      </c>
      <c r="L17" s="35"/>
      <c r="M17" s="35"/>
      <c r="N17" s="35">
        <v>46</v>
      </c>
      <c r="O17" s="35">
        <v>4</v>
      </c>
      <c r="P17" s="14"/>
      <c r="Q17" s="14"/>
      <c r="R17" s="14"/>
      <c r="S17" s="14"/>
      <c r="T17" s="58" t="s">
        <v>62</v>
      </c>
      <c r="U17" s="12">
        <f t="shared" si="3"/>
        <v>38</v>
      </c>
      <c r="V17" s="14">
        <f t="shared" si="4"/>
        <v>32</v>
      </c>
      <c r="W17" s="35"/>
      <c r="X17" s="35"/>
      <c r="Y17" s="35">
        <v>32</v>
      </c>
      <c r="Z17" s="35">
        <v>6</v>
      </c>
      <c r="AA17" s="14"/>
      <c r="AB17" s="14"/>
      <c r="AC17" s="14"/>
      <c r="AD17" s="58" t="s">
        <v>62</v>
      </c>
      <c r="AE17" s="30"/>
      <c r="AF17" s="39"/>
    </row>
    <row r="18" spans="1:51" s="215" customFormat="1" ht="24" customHeight="1" thickBot="1" x14ac:dyDescent="0.3">
      <c r="A18" s="41" t="s">
        <v>142</v>
      </c>
      <c r="B18" s="214" t="s">
        <v>56</v>
      </c>
      <c r="C18" s="17"/>
      <c r="D18" s="17"/>
      <c r="E18" s="17"/>
      <c r="F18" s="43" t="s">
        <v>57</v>
      </c>
      <c r="G18" s="44">
        <v>54</v>
      </c>
      <c r="H18" s="14"/>
      <c r="I18" s="58">
        <f t="shared" si="0"/>
        <v>54</v>
      </c>
      <c r="J18" s="12">
        <f t="shared" si="1"/>
        <v>54</v>
      </c>
      <c r="K18" s="14">
        <f t="shared" si="2"/>
        <v>34</v>
      </c>
      <c r="L18" s="35">
        <v>20</v>
      </c>
      <c r="M18" s="35"/>
      <c r="N18" s="35">
        <v>14</v>
      </c>
      <c r="O18" s="35">
        <v>20</v>
      </c>
      <c r="P18" s="14"/>
      <c r="Q18" s="14"/>
      <c r="R18" s="14"/>
      <c r="S18" s="14" t="s">
        <v>58</v>
      </c>
      <c r="T18" s="58"/>
      <c r="U18" s="12">
        <f t="shared" si="3"/>
        <v>0</v>
      </c>
      <c r="V18" s="14">
        <f t="shared" si="4"/>
        <v>0</v>
      </c>
      <c r="W18" s="35"/>
      <c r="X18" s="35"/>
      <c r="Y18" s="35"/>
      <c r="Z18" s="35"/>
      <c r="AA18" s="14"/>
      <c r="AB18" s="14"/>
      <c r="AC18" s="14"/>
      <c r="AD18" s="58"/>
      <c r="AE18" s="30"/>
      <c r="AF18" s="39"/>
    </row>
    <row r="19" spans="1:51" s="215" customFormat="1" ht="24" customHeight="1" thickBot="1" x14ac:dyDescent="0.3">
      <c r="A19" s="41"/>
      <c r="B19" s="214" t="s">
        <v>67</v>
      </c>
      <c r="C19" s="17"/>
      <c r="D19" s="17"/>
      <c r="E19" s="17"/>
      <c r="F19" s="43"/>
      <c r="G19" s="44">
        <v>54</v>
      </c>
      <c r="H19" s="14"/>
      <c r="I19" s="58">
        <f t="shared" si="0"/>
        <v>54</v>
      </c>
      <c r="J19" s="12"/>
      <c r="K19" s="14"/>
      <c r="L19" s="35"/>
      <c r="M19" s="35"/>
      <c r="N19" s="35"/>
      <c r="O19" s="35"/>
      <c r="P19" s="14"/>
      <c r="Q19" s="14"/>
      <c r="R19" s="14"/>
      <c r="S19" s="14"/>
      <c r="T19" s="58"/>
      <c r="U19" s="12">
        <f t="shared" si="3"/>
        <v>54</v>
      </c>
      <c r="V19" s="14">
        <f t="shared" si="4"/>
        <v>28</v>
      </c>
      <c r="W19" s="35">
        <v>20</v>
      </c>
      <c r="X19" s="35"/>
      <c r="Y19" s="35">
        <v>8</v>
      </c>
      <c r="Z19" s="35">
        <v>26</v>
      </c>
      <c r="AA19" s="14"/>
      <c r="AB19" s="14"/>
      <c r="AC19" s="14"/>
      <c r="AD19" s="58" t="s">
        <v>62</v>
      </c>
      <c r="AE19" s="30"/>
      <c r="AF19" s="39"/>
    </row>
    <row r="20" spans="1:51" s="7" customFormat="1" ht="26.25" customHeight="1" thickBot="1" x14ac:dyDescent="0.3">
      <c r="A20" s="41" t="s">
        <v>143</v>
      </c>
      <c r="B20" s="214" t="s">
        <v>64</v>
      </c>
      <c r="C20" s="17"/>
      <c r="D20" s="17"/>
      <c r="E20" s="17"/>
      <c r="F20" s="43" t="s">
        <v>57</v>
      </c>
      <c r="G20" s="44">
        <v>54</v>
      </c>
      <c r="H20" s="14"/>
      <c r="I20" s="58">
        <f t="shared" si="0"/>
        <v>54</v>
      </c>
      <c r="J20" s="12">
        <f t="shared" si="1"/>
        <v>0</v>
      </c>
      <c r="K20" s="14">
        <f t="shared" si="2"/>
        <v>0</v>
      </c>
      <c r="L20" s="35"/>
      <c r="M20" s="35"/>
      <c r="N20" s="35"/>
      <c r="O20" s="35"/>
      <c r="P20" s="14"/>
      <c r="Q20" s="14"/>
      <c r="R20" s="14"/>
      <c r="S20" s="14"/>
      <c r="T20" s="58"/>
      <c r="U20" s="12">
        <f t="shared" si="3"/>
        <v>54</v>
      </c>
      <c r="V20" s="14">
        <f t="shared" si="4"/>
        <v>32</v>
      </c>
      <c r="W20" s="35">
        <v>26</v>
      </c>
      <c r="X20" s="35"/>
      <c r="Y20" s="35">
        <v>6</v>
      </c>
      <c r="Z20" s="35">
        <v>22</v>
      </c>
      <c r="AA20" s="14"/>
      <c r="AB20" s="14"/>
      <c r="AC20" s="14"/>
      <c r="AD20" s="58" t="s">
        <v>62</v>
      </c>
      <c r="AE20" s="30" t="s">
        <v>144</v>
      </c>
      <c r="AF20" s="39"/>
    </row>
    <row r="21" spans="1:51" s="223" customFormat="1" ht="20.25" customHeight="1" thickBot="1" x14ac:dyDescent="0.3">
      <c r="A21" s="41" t="s">
        <v>145</v>
      </c>
      <c r="B21" s="214" t="s">
        <v>146</v>
      </c>
      <c r="C21" s="8"/>
      <c r="D21" s="9"/>
      <c r="E21" s="8"/>
      <c r="F21" s="43" t="s">
        <v>147</v>
      </c>
      <c r="G21" s="216">
        <v>108</v>
      </c>
      <c r="H21" s="217"/>
      <c r="I21" s="58">
        <f t="shared" si="0"/>
        <v>108</v>
      </c>
      <c r="J21" s="12">
        <f t="shared" si="1"/>
        <v>108</v>
      </c>
      <c r="K21" s="14">
        <f t="shared" si="2"/>
        <v>64</v>
      </c>
      <c r="L21" s="14">
        <v>26</v>
      </c>
      <c r="M21" s="14">
        <v>12</v>
      </c>
      <c r="N21" s="14">
        <v>26</v>
      </c>
      <c r="O21" s="14">
        <v>44</v>
      </c>
      <c r="P21" s="14"/>
      <c r="Q21" s="14"/>
      <c r="R21" s="14"/>
      <c r="S21" s="14" t="s">
        <v>58</v>
      </c>
      <c r="T21" s="58"/>
      <c r="U21" s="12">
        <f t="shared" si="3"/>
        <v>0</v>
      </c>
      <c r="V21" s="14">
        <f t="shared" si="4"/>
        <v>0</v>
      </c>
      <c r="W21" s="218"/>
      <c r="X21" s="31"/>
      <c r="Y21" s="219"/>
      <c r="Z21" s="219"/>
      <c r="AA21" s="14"/>
      <c r="AB21" s="14"/>
      <c r="AC21" s="14"/>
      <c r="AD21" s="220"/>
      <c r="AE21" s="221"/>
      <c r="AF21" s="222"/>
    </row>
    <row r="22" spans="1:51" s="223" customFormat="1" ht="34.5" customHeight="1" thickBot="1" x14ac:dyDescent="0.3">
      <c r="A22" s="41" t="s">
        <v>148</v>
      </c>
      <c r="B22" s="214" t="s">
        <v>149</v>
      </c>
      <c r="C22" s="8"/>
      <c r="D22" s="9"/>
      <c r="E22" s="8"/>
      <c r="F22" s="43" t="s">
        <v>57</v>
      </c>
      <c r="G22" s="44">
        <v>54</v>
      </c>
      <c r="H22" s="224"/>
      <c r="I22" s="58">
        <f t="shared" si="0"/>
        <v>54</v>
      </c>
      <c r="J22" s="12">
        <f t="shared" si="1"/>
        <v>0</v>
      </c>
      <c r="K22" s="14">
        <f t="shared" si="2"/>
        <v>0</v>
      </c>
      <c r="L22" s="14"/>
      <c r="M22" s="14"/>
      <c r="N22" s="14"/>
      <c r="O22" s="14"/>
      <c r="P22" s="14"/>
      <c r="Q22" s="14"/>
      <c r="R22" s="14"/>
      <c r="S22" s="14"/>
      <c r="T22" s="58"/>
      <c r="U22" s="12">
        <f t="shared" si="3"/>
        <v>54</v>
      </c>
      <c r="V22" s="14">
        <f t="shared" si="4"/>
        <v>26</v>
      </c>
      <c r="W22" s="225">
        <v>20</v>
      </c>
      <c r="X22" s="39"/>
      <c r="Y22" s="219">
        <v>6</v>
      </c>
      <c r="Z22" s="219">
        <v>28</v>
      </c>
      <c r="AA22" s="14"/>
      <c r="AB22" s="14"/>
      <c r="AC22" s="14"/>
      <c r="AD22" s="220" t="s">
        <v>62</v>
      </c>
      <c r="AE22" s="221"/>
      <c r="AF22" s="222"/>
    </row>
    <row r="23" spans="1:51" s="215" customFormat="1" ht="24" customHeight="1" thickBot="1" x14ac:dyDescent="0.3">
      <c r="A23" s="41" t="s">
        <v>150</v>
      </c>
      <c r="B23" s="214" t="s">
        <v>151</v>
      </c>
      <c r="C23" s="8"/>
      <c r="D23" s="9"/>
      <c r="E23" s="8"/>
      <c r="F23" s="43" t="s">
        <v>147</v>
      </c>
      <c r="G23" s="44">
        <v>108</v>
      </c>
      <c r="H23" s="14"/>
      <c r="I23" s="58">
        <f t="shared" si="0"/>
        <v>108</v>
      </c>
      <c r="J23" s="12">
        <f t="shared" si="1"/>
        <v>108</v>
      </c>
      <c r="K23" s="14">
        <f t="shared" si="2"/>
        <v>52</v>
      </c>
      <c r="L23" s="14">
        <v>22</v>
      </c>
      <c r="M23" s="14"/>
      <c r="N23" s="14">
        <v>30</v>
      </c>
      <c r="O23" s="14">
        <v>56</v>
      </c>
      <c r="P23" s="14"/>
      <c r="Q23" s="14"/>
      <c r="R23" s="14"/>
      <c r="S23" s="14" t="s">
        <v>58</v>
      </c>
      <c r="T23" s="58"/>
      <c r="U23" s="12">
        <f t="shared" si="3"/>
        <v>0</v>
      </c>
      <c r="V23" s="14">
        <f t="shared" si="4"/>
        <v>0</v>
      </c>
      <c r="W23" s="14"/>
      <c r="X23" s="14"/>
      <c r="Y23" s="14"/>
      <c r="Z23" s="14"/>
      <c r="AA23" s="14"/>
      <c r="AB23" s="14"/>
      <c r="AC23" s="14"/>
      <c r="AD23" s="220"/>
      <c r="AE23" s="221"/>
      <c r="AF23" s="222"/>
    </row>
    <row r="24" spans="1:51" s="215" customFormat="1" ht="18.75" customHeight="1" thickBot="1" x14ac:dyDescent="0.3">
      <c r="A24" s="226" t="s">
        <v>152</v>
      </c>
      <c r="B24" s="214" t="s">
        <v>153</v>
      </c>
      <c r="C24" s="10"/>
      <c r="D24" s="10"/>
      <c r="E24" s="10"/>
      <c r="F24" s="43" t="s">
        <v>73</v>
      </c>
      <c r="G24" s="44">
        <v>162</v>
      </c>
      <c r="H24" s="12"/>
      <c r="I24" s="58">
        <f t="shared" si="0"/>
        <v>162</v>
      </c>
      <c r="J24" s="12">
        <f t="shared" si="1"/>
        <v>80</v>
      </c>
      <c r="K24" s="14">
        <f t="shared" si="2"/>
        <v>40</v>
      </c>
      <c r="L24" s="14">
        <v>26</v>
      </c>
      <c r="M24" s="14"/>
      <c r="N24" s="14">
        <v>14</v>
      </c>
      <c r="O24" s="14">
        <v>40</v>
      </c>
      <c r="P24" s="14"/>
      <c r="Q24" s="14"/>
      <c r="R24" s="14"/>
      <c r="S24" s="14"/>
      <c r="T24" s="58" t="s">
        <v>30</v>
      </c>
      <c r="U24" s="12">
        <f t="shared" si="3"/>
        <v>82</v>
      </c>
      <c r="V24" s="14">
        <f t="shared" si="4"/>
        <v>40</v>
      </c>
      <c r="W24" s="14">
        <v>26</v>
      </c>
      <c r="Y24" s="14">
        <v>14</v>
      </c>
      <c r="Z24" s="14">
        <v>42</v>
      </c>
      <c r="AA24" s="14"/>
      <c r="AB24" s="14"/>
      <c r="AC24" s="14" t="s">
        <v>58</v>
      </c>
      <c r="AD24" s="220"/>
      <c r="AE24" s="221"/>
      <c r="AF24" s="222"/>
    </row>
    <row r="25" spans="1:51" s="215" customFormat="1" ht="24" customHeight="1" thickBot="1" x14ac:dyDescent="0.3">
      <c r="A25" s="227" t="s">
        <v>154</v>
      </c>
      <c r="B25" s="214" t="s">
        <v>155</v>
      </c>
      <c r="C25" s="50"/>
      <c r="D25" s="228"/>
      <c r="E25" s="50"/>
      <c r="F25" s="43" t="s">
        <v>85</v>
      </c>
      <c r="G25" s="44">
        <v>135</v>
      </c>
      <c r="H25" s="19"/>
      <c r="I25" s="58">
        <f t="shared" si="0"/>
        <v>135</v>
      </c>
      <c r="J25" s="12">
        <f t="shared" si="1"/>
        <v>0</v>
      </c>
      <c r="K25" s="14">
        <f t="shared" si="2"/>
        <v>0</v>
      </c>
      <c r="L25" s="20"/>
      <c r="M25" s="20"/>
      <c r="N25" s="20"/>
      <c r="O25" s="20"/>
      <c r="P25" s="20"/>
      <c r="Q25" s="20"/>
      <c r="R25" s="20"/>
      <c r="S25" s="20"/>
      <c r="T25" s="58"/>
      <c r="U25" s="12">
        <f t="shared" si="3"/>
        <v>135</v>
      </c>
      <c r="V25" s="14">
        <f t="shared" si="4"/>
        <v>48</v>
      </c>
      <c r="W25" s="20">
        <v>32</v>
      </c>
      <c r="X25" s="20"/>
      <c r="Y25" s="20">
        <v>16</v>
      </c>
      <c r="Z25" s="20">
        <v>87</v>
      </c>
      <c r="AA25" s="20"/>
      <c r="AB25" s="20"/>
      <c r="AC25" s="20"/>
      <c r="AD25" s="229" t="s">
        <v>62</v>
      </c>
      <c r="AE25" s="230" t="s">
        <v>156</v>
      </c>
      <c r="AF25" s="222"/>
    </row>
    <row r="26" spans="1:51" s="7" customFormat="1" ht="33" customHeight="1" thickBot="1" x14ac:dyDescent="0.3">
      <c r="A26" s="41" t="s">
        <v>157</v>
      </c>
      <c r="B26" s="214" t="s">
        <v>158</v>
      </c>
      <c r="C26" s="9"/>
      <c r="D26" s="9"/>
      <c r="E26" s="9"/>
      <c r="F26" s="43" t="s">
        <v>61</v>
      </c>
      <c r="G26" s="44">
        <v>81</v>
      </c>
      <c r="H26" s="62"/>
      <c r="I26" s="58">
        <f t="shared" si="0"/>
        <v>81</v>
      </c>
      <c r="J26" s="12">
        <f t="shared" si="1"/>
        <v>0</v>
      </c>
      <c r="K26" s="14">
        <f t="shared" si="2"/>
        <v>0</v>
      </c>
      <c r="L26" s="26"/>
      <c r="M26" s="26"/>
      <c r="N26" s="26"/>
      <c r="O26" s="26"/>
      <c r="P26" s="26"/>
      <c r="Q26" s="65"/>
      <c r="R26" s="65"/>
      <c r="S26" s="65"/>
      <c r="T26" s="52"/>
      <c r="U26" s="12">
        <f t="shared" si="3"/>
        <v>81</v>
      </c>
      <c r="V26" s="14">
        <f t="shared" si="4"/>
        <v>36</v>
      </c>
      <c r="W26" s="26">
        <v>20</v>
      </c>
      <c r="X26" s="26"/>
      <c r="Y26" s="26">
        <v>16</v>
      </c>
      <c r="Z26" s="26">
        <v>45</v>
      </c>
      <c r="AA26" s="26"/>
      <c r="AB26" s="20"/>
      <c r="AC26" s="20"/>
      <c r="AD26" s="58" t="s">
        <v>62</v>
      </c>
      <c r="AE26" s="66"/>
      <c r="AF26" s="14"/>
    </row>
    <row r="27" spans="1:51" s="7" customFormat="1" ht="33" customHeight="1" thickBot="1" x14ac:dyDescent="0.3">
      <c r="A27" s="41" t="s">
        <v>159</v>
      </c>
      <c r="B27" s="214" t="s">
        <v>160</v>
      </c>
      <c r="C27" s="9"/>
      <c r="D27" s="9"/>
      <c r="E27" s="9"/>
      <c r="F27" s="43" t="s">
        <v>147</v>
      </c>
      <c r="G27" s="44">
        <v>108</v>
      </c>
      <c r="H27" s="62"/>
      <c r="I27" s="58">
        <f t="shared" si="0"/>
        <v>108</v>
      </c>
      <c r="J27" s="12">
        <f t="shared" si="1"/>
        <v>0</v>
      </c>
      <c r="K27" s="14">
        <f t="shared" si="2"/>
        <v>0</v>
      </c>
      <c r="L27" s="26"/>
      <c r="M27" s="26"/>
      <c r="N27" s="26"/>
      <c r="O27" s="26"/>
      <c r="P27" s="26"/>
      <c r="Q27" s="65"/>
      <c r="R27" s="65"/>
      <c r="S27" s="65"/>
      <c r="T27" s="52"/>
      <c r="U27" s="12">
        <f t="shared" si="3"/>
        <v>108</v>
      </c>
      <c r="V27" s="14">
        <f t="shared" si="4"/>
        <v>68</v>
      </c>
      <c r="W27" s="26">
        <v>38</v>
      </c>
      <c r="X27" s="26"/>
      <c r="Y27" s="26">
        <v>30</v>
      </c>
      <c r="Z27" s="26">
        <v>40</v>
      </c>
      <c r="AA27" s="26"/>
      <c r="AB27" s="20"/>
      <c r="AC27" s="20"/>
      <c r="AD27" s="58" t="s">
        <v>62</v>
      </c>
      <c r="AE27" s="66"/>
      <c r="AF27" s="14"/>
    </row>
    <row r="28" spans="1:51" s="7" customFormat="1" ht="34.5" customHeight="1" thickBot="1" x14ac:dyDescent="0.3">
      <c r="A28" s="41" t="s">
        <v>161</v>
      </c>
      <c r="B28" s="214" t="s">
        <v>162</v>
      </c>
      <c r="C28" s="67"/>
      <c r="D28" s="67"/>
      <c r="E28" s="67"/>
      <c r="F28" s="43" t="s">
        <v>163</v>
      </c>
      <c r="G28" s="44">
        <v>81</v>
      </c>
      <c r="H28" s="68"/>
      <c r="I28" s="58">
        <f t="shared" si="0"/>
        <v>81</v>
      </c>
      <c r="J28" s="12">
        <f t="shared" si="1"/>
        <v>0</v>
      </c>
      <c r="K28" s="14">
        <f t="shared" si="2"/>
        <v>0</v>
      </c>
      <c r="L28" s="69"/>
      <c r="M28" s="69"/>
      <c r="N28" s="69"/>
      <c r="O28" s="69"/>
      <c r="P28" s="69"/>
      <c r="Q28" s="70"/>
      <c r="R28" s="70"/>
      <c r="S28" s="70"/>
      <c r="T28" s="231"/>
      <c r="U28" s="12">
        <f t="shared" si="3"/>
        <v>81</v>
      </c>
      <c r="V28" s="14">
        <f t="shared" si="4"/>
        <v>32</v>
      </c>
      <c r="W28" s="26">
        <v>20</v>
      </c>
      <c r="X28" s="26"/>
      <c r="Y28" s="26">
        <v>12</v>
      </c>
      <c r="Z28" s="26">
        <v>49</v>
      </c>
      <c r="AA28" s="69"/>
      <c r="AB28" s="20"/>
      <c r="AC28" s="20"/>
      <c r="AD28" s="58" t="s">
        <v>62</v>
      </c>
      <c r="AE28" s="66"/>
      <c r="AF28" s="14"/>
    </row>
    <row r="29" spans="1:51" s="96" customFormat="1" ht="34.5" customHeight="1" thickBot="1" x14ac:dyDescent="0.3">
      <c r="A29" s="232" t="s">
        <v>164</v>
      </c>
      <c r="B29" s="233" t="s">
        <v>165</v>
      </c>
      <c r="C29" s="234"/>
      <c r="D29" s="234"/>
      <c r="E29" s="234"/>
      <c r="F29" s="235" t="s">
        <v>57</v>
      </c>
      <c r="G29" s="236">
        <v>54</v>
      </c>
      <c r="H29" s="237"/>
      <c r="I29" s="238">
        <f>J29+U29</f>
        <v>54</v>
      </c>
      <c r="J29" s="239">
        <f t="shared" si="1"/>
        <v>54</v>
      </c>
      <c r="K29" s="240">
        <f t="shared" si="2"/>
        <v>36</v>
      </c>
      <c r="L29" s="241"/>
      <c r="M29" s="241"/>
      <c r="N29" s="242">
        <v>36</v>
      </c>
      <c r="O29" s="242">
        <v>18</v>
      </c>
      <c r="P29" s="242"/>
      <c r="Q29" s="243"/>
      <c r="R29" s="243"/>
      <c r="S29" s="243"/>
      <c r="T29" s="244" t="s">
        <v>30</v>
      </c>
      <c r="U29" s="239">
        <f t="shared" si="3"/>
        <v>0</v>
      </c>
      <c r="V29" s="240">
        <f t="shared" si="4"/>
        <v>0</v>
      </c>
      <c r="W29" s="241"/>
      <c r="X29" s="241"/>
      <c r="Y29" s="241"/>
      <c r="Z29" s="241"/>
      <c r="AA29" s="241"/>
      <c r="AB29" s="245"/>
      <c r="AC29" s="245"/>
      <c r="AD29" s="246"/>
      <c r="AE29" s="66"/>
      <c r="AF29" s="20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s="96" customFormat="1" ht="34.5" customHeight="1" thickBot="1" x14ac:dyDescent="0.3">
      <c r="A30" s="232" t="s">
        <v>166</v>
      </c>
      <c r="B30" s="233" t="s">
        <v>167</v>
      </c>
      <c r="C30" s="234"/>
      <c r="D30" s="234"/>
      <c r="E30" s="234"/>
      <c r="F30" s="236" t="s">
        <v>85</v>
      </c>
      <c r="G30" s="247">
        <v>135</v>
      </c>
      <c r="H30" s="237"/>
      <c r="I30" s="238">
        <f t="shared" si="0"/>
        <v>135</v>
      </c>
      <c r="J30" s="239">
        <f t="shared" si="1"/>
        <v>0</v>
      </c>
      <c r="K30" s="240">
        <f t="shared" si="2"/>
        <v>0</v>
      </c>
      <c r="L30" s="241"/>
      <c r="M30" s="241"/>
      <c r="N30" s="242"/>
      <c r="O30" s="242"/>
      <c r="P30" s="242"/>
      <c r="Q30" s="243"/>
      <c r="R30" s="243"/>
      <c r="S30" s="243"/>
      <c r="T30" s="248"/>
      <c r="U30" s="239">
        <f t="shared" si="3"/>
        <v>135</v>
      </c>
      <c r="V30" s="240">
        <f t="shared" si="4"/>
        <v>72</v>
      </c>
      <c r="W30" s="241"/>
      <c r="X30" s="241"/>
      <c r="Y30" s="242">
        <v>72</v>
      </c>
      <c r="Z30" s="242">
        <v>63</v>
      </c>
      <c r="AA30" s="241"/>
      <c r="AB30" s="245"/>
      <c r="AC30" s="245"/>
      <c r="AD30" s="246" t="s">
        <v>30</v>
      </c>
      <c r="AE30" s="66"/>
      <c r="AF30" s="20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s="257" customFormat="1" ht="37.5" customHeight="1" thickBot="1" x14ac:dyDescent="0.3">
      <c r="A31" s="249" t="s">
        <v>90</v>
      </c>
      <c r="B31" s="250" t="s">
        <v>168</v>
      </c>
      <c r="C31" s="251"/>
      <c r="D31" s="251"/>
      <c r="E31" s="251"/>
      <c r="F31" s="252" t="s">
        <v>147</v>
      </c>
      <c r="G31" s="253">
        <v>108</v>
      </c>
      <c r="H31" s="240"/>
      <c r="I31" s="238">
        <f t="shared" si="0"/>
        <v>108</v>
      </c>
      <c r="J31" s="239">
        <f t="shared" si="1"/>
        <v>108</v>
      </c>
      <c r="K31" s="240">
        <f t="shared" si="2"/>
        <v>72</v>
      </c>
      <c r="L31" s="240"/>
      <c r="M31" s="241"/>
      <c r="N31" s="240">
        <v>72</v>
      </c>
      <c r="O31" s="242">
        <v>36</v>
      </c>
      <c r="P31" s="240"/>
      <c r="Q31" s="242"/>
      <c r="R31" s="240"/>
      <c r="S31" s="242"/>
      <c r="T31" s="238" t="s">
        <v>62</v>
      </c>
      <c r="U31" s="239">
        <f t="shared" si="3"/>
        <v>0</v>
      </c>
      <c r="V31" s="240">
        <f t="shared" si="4"/>
        <v>0</v>
      </c>
      <c r="W31" s="240"/>
      <c r="X31" s="241"/>
      <c r="Y31" s="240"/>
      <c r="Z31" s="241"/>
      <c r="AA31" s="240"/>
      <c r="AB31" s="241"/>
      <c r="AC31" s="240"/>
      <c r="AD31" s="254"/>
      <c r="AE31" s="255"/>
      <c r="AF31" s="14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</row>
    <row r="32" spans="1:51" s="263" customFormat="1" ht="32.25" customHeight="1" thickBot="1" x14ac:dyDescent="0.3">
      <c r="A32" s="258" t="s">
        <v>169</v>
      </c>
      <c r="B32" s="259" t="s">
        <v>167</v>
      </c>
      <c r="C32" s="260"/>
      <c r="D32" s="260"/>
      <c r="E32" s="260"/>
      <c r="F32" s="261" t="s">
        <v>73</v>
      </c>
      <c r="G32" s="262">
        <v>162</v>
      </c>
      <c r="H32" s="245"/>
      <c r="I32" s="238">
        <f t="shared" si="0"/>
        <v>162</v>
      </c>
      <c r="J32" s="239">
        <f t="shared" si="1"/>
        <v>0</v>
      </c>
      <c r="K32" s="240">
        <f t="shared" si="2"/>
        <v>0</v>
      </c>
      <c r="L32" s="245"/>
      <c r="M32" s="241"/>
      <c r="N32" s="245"/>
      <c r="O32" s="241"/>
      <c r="P32" s="245"/>
      <c r="Q32" s="241"/>
      <c r="R32" s="245"/>
      <c r="S32" s="241"/>
      <c r="T32" s="246"/>
      <c r="U32" s="239">
        <f t="shared" si="3"/>
        <v>162</v>
      </c>
      <c r="V32" s="240">
        <f t="shared" si="4"/>
        <v>144</v>
      </c>
      <c r="W32" s="245"/>
      <c r="X32" s="241"/>
      <c r="Y32" s="245">
        <v>144</v>
      </c>
      <c r="Z32" s="242">
        <v>18</v>
      </c>
      <c r="AA32" s="245"/>
      <c r="AB32" s="241"/>
      <c r="AC32" s="245"/>
      <c r="AD32" s="254" t="s">
        <v>62</v>
      </c>
      <c r="AE32" s="255"/>
      <c r="AF32" s="20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5" s="4" customFormat="1" ht="18.75" customHeight="1" thickTop="1" x14ac:dyDescent="0.25">
      <c r="A33" s="264"/>
      <c r="B33" s="265" t="s">
        <v>95</v>
      </c>
      <c r="C33" s="265"/>
      <c r="D33" s="265"/>
      <c r="E33" s="265"/>
      <c r="F33" s="266">
        <f>SUM(F14:F23,F25:F32)</f>
        <v>0</v>
      </c>
      <c r="G33" s="266">
        <f t="shared" ref="G33:O33" si="5">SUM(G10:G23,G24:G32)</f>
        <v>2722</v>
      </c>
      <c r="H33" s="266">
        <f t="shared" si="5"/>
        <v>0</v>
      </c>
      <c r="I33" s="266">
        <f t="shared" si="5"/>
        <v>1984</v>
      </c>
      <c r="J33" s="266">
        <f t="shared" si="5"/>
        <v>794</v>
      </c>
      <c r="K33" s="266">
        <f t="shared" si="5"/>
        <v>532</v>
      </c>
      <c r="L33" s="266">
        <f t="shared" si="5"/>
        <v>246</v>
      </c>
      <c r="M33" s="266">
        <f t="shared" si="5"/>
        <v>16</v>
      </c>
      <c r="N33" s="266">
        <f t="shared" si="5"/>
        <v>270</v>
      </c>
      <c r="O33" s="266">
        <f t="shared" si="5"/>
        <v>262</v>
      </c>
      <c r="P33" s="266"/>
      <c r="Q33" s="266"/>
      <c r="R33" s="266"/>
      <c r="S33" s="266">
        <f>SUM(S14:S23,S25:S32)</f>
        <v>0</v>
      </c>
      <c r="T33" s="267">
        <f>SUM(T14:T23,T25:T32)</f>
        <v>0</v>
      </c>
      <c r="U33" s="266">
        <f t="shared" ref="U33:Z33" si="6">SUM(U10:U32)</f>
        <v>1190</v>
      </c>
      <c r="V33" s="266">
        <f t="shared" si="6"/>
        <v>730</v>
      </c>
      <c r="W33" s="266">
        <f t="shared" si="6"/>
        <v>330</v>
      </c>
      <c r="X33" s="266">
        <f t="shared" si="6"/>
        <v>16</v>
      </c>
      <c r="Y33" s="266">
        <f t="shared" si="6"/>
        <v>384</v>
      </c>
      <c r="Z33" s="266">
        <f t="shared" si="6"/>
        <v>460</v>
      </c>
      <c r="AA33" s="266"/>
      <c r="AB33" s="266"/>
      <c r="AC33" s="266"/>
      <c r="AD33" s="267"/>
      <c r="AE33" s="268"/>
      <c r="AF33" s="269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</row>
    <row r="34" spans="1:55" s="4" customFormat="1" ht="18.75" customHeight="1" x14ac:dyDescent="0.25">
      <c r="A34" s="47"/>
      <c r="B34" s="270" t="s">
        <v>96</v>
      </c>
      <c r="C34" s="270"/>
      <c r="D34" s="270"/>
      <c r="E34" s="270"/>
      <c r="F34" s="271"/>
      <c r="G34" s="271"/>
      <c r="H34" s="271"/>
      <c r="I34" s="272"/>
      <c r="J34" s="273"/>
      <c r="K34" s="274">
        <f>(K33-K29-K31)/12.5</f>
        <v>33.92</v>
      </c>
      <c r="L34" s="271"/>
      <c r="M34" s="271"/>
      <c r="N34" s="271"/>
      <c r="O34" s="271"/>
      <c r="P34" s="271"/>
      <c r="Q34" s="271"/>
      <c r="R34" s="271"/>
      <c r="S34" s="271"/>
      <c r="T34" s="275"/>
      <c r="U34" s="273"/>
      <c r="V34" s="274">
        <f>(V33-V30-V32)/15</f>
        <v>34.266666666666666</v>
      </c>
      <c r="W34" s="271"/>
      <c r="X34" s="271"/>
      <c r="Y34" s="271"/>
      <c r="Z34" s="271"/>
      <c r="AA34" s="271"/>
      <c r="AB34" s="271"/>
      <c r="AC34" s="271"/>
      <c r="AD34" s="275"/>
      <c r="AE34" s="131"/>
      <c r="AF34" s="132"/>
    </row>
    <row r="35" spans="1:55" s="4" customFormat="1" ht="18.75" customHeight="1" x14ac:dyDescent="0.25">
      <c r="A35" s="47"/>
      <c r="B35" s="270" t="s">
        <v>97</v>
      </c>
      <c r="C35" s="270"/>
      <c r="D35" s="270"/>
      <c r="E35" s="270"/>
      <c r="F35" s="271"/>
      <c r="G35" s="271"/>
      <c r="H35" s="271"/>
      <c r="I35" s="272"/>
      <c r="J35" s="273"/>
      <c r="K35" s="276"/>
      <c r="L35" s="271"/>
      <c r="M35" s="271"/>
      <c r="N35" s="271"/>
      <c r="O35" s="271"/>
      <c r="P35" s="271"/>
      <c r="Q35" s="271"/>
      <c r="R35" s="276"/>
      <c r="S35" s="271">
        <v>3</v>
      </c>
      <c r="T35" s="277"/>
      <c r="U35" s="278"/>
      <c r="V35" s="276"/>
      <c r="W35" s="276"/>
      <c r="X35" s="276"/>
      <c r="Y35" s="276"/>
      <c r="Z35" s="276"/>
      <c r="AA35" s="276"/>
      <c r="AB35" s="276"/>
      <c r="AC35" s="271" t="s">
        <v>170</v>
      </c>
      <c r="AD35" s="277"/>
      <c r="AE35" s="279"/>
      <c r="AF35" s="133"/>
    </row>
    <row r="36" spans="1:55" s="97" customFormat="1" ht="18.75" customHeight="1" x14ac:dyDescent="0.25">
      <c r="A36" s="280"/>
      <c r="B36" s="270" t="s">
        <v>99</v>
      </c>
      <c r="C36" s="270"/>
      <c r="D36" s="270"/>
      <c r="E36" s="270"/>
      <c r="F36" s="271"/>
      <c r="G36" s="271"/>
      <c r="H36" s="271"/>
      <c r="I36" s="272"/>
      <c r="J36" s="273"/>
      <c r="K36" s="276"/>
      <c r="L36" s="271"/>
      <c r="M36" s="271"/>
      <c r="N36" s="271"/>
      <c r="O36" s="271"/>
      <c r="P36" s="271"/>
      <c r="Q36" s="271"/>
      <c r="R36" s="276"/>
      <c r="S36" s="276"/>
      <c r="T36" s="275" t="s">
        <v>171</v>
      </c>
      <c r="U36" s="278"/>
      <c r="V36" s="276"/>
      <c r="W36" s="276"/>
      <c r="X36" s="276"/>
      <c r="Y36" s="276"/>
      <c r="Z36" s="276"/>
      <c r="AA36" s="276"/>
      <c r="AB36" s="276"/>
      <c r="AC36" s="276"/>
      <c r="AD36" s="275" t="s">
        <v>172</v>
      </c>
      <c r="AE36" s="281"/>
      <c r="AF36" s="280"/>
    </row>
    <row r="37" spans="1:55" s="97" customFormat="1" ht="32.25" customHeight="1" x14ac:dyDescent="0.25">
      <c r="A37" s="280"/>
      <c r="B37" s="282" t="s">
        <v>102</v>
      </c>
      <c r="C37" s="282"/>
      <c r="D37" s="282"/>
      <c r="E37" s="282"/>
      <c r="F37" s="271"/>
      <c r="G37" s="271"/>
      <c r="H37" s="271"/>
      <c r="I37" s="272"/>
      <c r="J37" s="273"/>
      <c r="K37" s="271"/>
      <c r="L37" s="271"/>
      <c r="M37" s="271"/>
      <c r="N37" s="271"/>
      <c r="O37" s="271"/>
      <c r="P37" s="271"/>
      <c r="Q37" s="271"/>
      <c r="R37" s="276"/>
      <c r="S37" s="276"/>
      <c r="T37" s="277"/>
      <c r="U37" s="278"/>
      <c r="V37" s="276"/>
      <c r="W37" s="276"/>
      <c r="X37" s="276"/>
      <c r="Y37" s="276"/>
      <c r="Z37" s="276"/>
      <c r="AA37" s="276"/>
      <c r="AB37" s="271">
        <v>1</v>
      </c>
      <c r="AC37" s="276"/>
      <c r="AD37" s="277"/>
      <c r="AE37" s="281"/>
      <c r="AF37" s="280"/>
    </row>
    <row r="38" spans="1:55" s="97" customFormat="1" ht="16.5" customHeight="1" x14ac:dyDescent="0.25">
      <c r="A38" s="280"/>
      <c r="B38" s="283" t="s">
        <v>103</v>
      </c>
      <c r="C38" s="284"/>
      <c r="D38" s="284"/>
      <c r="E38" s="284"/>
      <c r="F38" s="271">
        <f t="shared" ref="F38:AB38" si="7">F33</f>
        <v>0</v>
      </c>
      <c r="G38" s="271">
        <f t="shared" si="7"/>
        <v>2722</v>
      </c>
      <c r="H38" s="271">
        <f t="shared" si="7"/>
        <v>0</v>
      </c>
      <c r="I38" s="285">
        <f t="shared" si="7"/>
        <v>1984</v>
      </c>
      <c r="J38" s="286">
        <f t="shared" si="7"/>
        <v>794</v>
      </c>
      <c r="K38" s="271">
        <f t="shared" si="7"/>
        <v>532</v>
      </c>
      <c r="L38" s="271">
        <f t="shared" si="7"/>
        <v>246</v>
      </c>
      <c r="M38" s="271">
        <f t="shared" si="7"/>
        <v>16</v>
      </c>
      <c r="N38" s="271">
        <f t="shared" si="7"/>
        <v>270</v>
      </c>
      <c r="O38" s="271">
        <f t="shared" si="7"/>
        <v>262</v>
      </c>
      <c r="P38" s="271">
        <f t="shared" si="7"/>
        <v>0</v>
      </c>
      <c r="Q38" s="271">
        <f t="shared" si="7"/>
        <v>0</v>
      </c>
      <c r="R38" s="271">
        <f t="shared" si="7"/>
        <v>0</v>
      </c>
      <c r="S38" s="271">
        <v>3</v>
      </c>
      <c r="T38" s="275" t="s">
        <v>171</v>
      </c>
      <c r="U38" s="273">
        <f t="shared" si="7"/>
        <v>1190</v>
      </c>
      <c r="V38" s="271">
        <f t="shared" si="7"/>
        <v>730</v>
      </c>
      <c r="W38" s="271">
        <f t="shared" si="7"/>
        <v>330</v>
      </c>
      <c r="X38" s="271">
        <f t="shared" si="7"/>
        <v>16</v>
      </c>
      <c r="Y38" s="271">
        <f t="shared" si="7"/>
        <v>384</v>
      </c>
      <c r="Z38" s="271">
        <f t="shared" si="7"/>
        <v>460</v>
      </c>
      <c r="AA38" s="271">
        <f t="shared" si="7"/>
        <v>0</v>
      </c>
      <c r="AB38" s="271">
        <f t="shared" si="7"/>
        <v>0</v>
      </c>
      <c r="AC38" s="271" t="s">
        <v>170</v>
      </c>
      <c r="AD38" s="275" t="s">
        <v>172</v>
      </c>
      <c r="AE38" s="287"/>
      <c r="AF38" s="280"/>
    </row>
    <row r="39" spans="1:55" s="4" customFormat="1" ht="11.25" customHeight="1" x14ac:dyDescent="0.25">
      <c r="G39" s="145"/>
      <c r="I39" s="145"/>
    </row>
    <row r="40" spans="1:55" s="4" customFormat="1" ht="21.75" customHeight="1" x14ac:dyDescent="0.3">
      <c r="A40"/>
      <c r="B40" s="180" t="s">
        <v>130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 t="s">
        <v>131</v>
      </c>
      <c r="P40" s="180"/>
      <c r="Q40" s="180"/>
      <c r="R40" s="180"/>
      <c r="S40" s="180"/>
      <c r="T40" s="180"/>
      <c r="U40" s="180"/>
      <c r="V40" s="181"/>
      <c r="W40" s="181"/>
      <c r="X40" s="182"/>
      <c r="Y40" s="183"/>
      <c r="Z40" s="183"/>
      <c r="AA40" s="183"/>
      <c r="AB40" s="183"/>
      <c r="AC40" s="184"/>
      <c r="AD40" s="184"/>
      <c r="AE40" s="182"/>
      <c r="AF40" s="185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</row>
    <row r="41" spans="1:55" s="4" customFormat="1" ht="15.75" customHeight="1" x14ac:dyDescent="0.25">
      <c r="B41" s="1706"/>
      <c r="C41" s="1706"/>
      <c r="D41" s="1706"/>
      <c r="E41" s="1706"/>
      <c r="F41" s="1706"/>
      <c r="G41" s="1706"/>
      <c r="H41" s="1706"/>
      <c r="I41" s="1706"/>
      <c r="J41" s="1706"/>
      <c r="K41" s="1706"/>
      <c r="L41" s="1706"/>
      <c r="M41" s="1706"/>
      <c r="N41" s="1706"/>
      <c r="V41" s="4" t="s">
        <v>132</v>
      </c>
      <c r="W41" s="187"/>
      <c r="X41" s="188" t="s">
        <v>133</v>
      </c>
      <c r="Y41" s="186"/>
      <c r="Z41" s="186"/>
      <c r="AA41" s="186"/>
      <c r="AB41" s="189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</row>
    <row r="42" spans="1:55" s="4" customFormat="1" ht="21.75" customHeight="1" x14ac:dyDescent="0.3"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80"/>
      <c r="P42" s="180"/>
      <c r="Q42" s="180"/>
      <c r="R42" s="180"/>
      <c r="S42" s="180"/>
      <c r="T42" s="180"/>
      <c r="U42" s="180"/>
      <c r="V42" s="180"/>
      <c r="W42" s="180"/>
      <c r="X42" s="182"/>
      <c r="Y42" s="182"/>
      <c r="Z42" s="182"/>
      <c r="AA42" s="182"/>
      <c r="AB42" s="192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</row>
    <row r="43" spans="1:55" s="4" customFormat="1" ht="23.25" customHeight="1" x14ac:dyDescent="0.3"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80" t="s">
        <v>134</v>
      </c>
      <c r="P43" s="180"/>
      <c r="Q43" s="180"/>
      <c r="R43" s="180"/>
      <c r="S43" s="180"/>
      <c r="T43" s="180"/>
      <c r="U43" s="180"/>
      <c r="V43" s="181"/>
      <c r="W43" s="181"/>
      <c r="X43" s="182"/>
      <c r="Y43" s="183"/>
      <c r="Z43" s="183"/>
      <c r="AA43" s="183"/>
      <c r="AB43" s="18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</row>
    <row r="44" spans="1:55" s="4" customFormat="1" ht="18.75" customHeight="1" x14ac:dyDescent="0.25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V44" s="4" t="s">
        <v>132</v>
      </c>
      <c r="W44" s="187"/>
      <c r="X44" s="188" t="s">
        <v>133</v>
      </c>
      <c r="Y44" s="186"/>
      <c r="Z44" s="186"/>
      <c r="AA44" s="186"/>
      <c r="AB44" s="189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</row>
    <row r="45" spans="1:55" s="4" customFormat="1" ht="18" customHeight="1" x14ac:dyDescent="0.25">
      <c r="G45" s="145"/>
      <c r="I45" s="145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</row>
    <row r="46" spans="1:55" s="4" customFormat="1" ht="16.5" customHeight="1" x14ac:dyDescent="0.3">
      <c r="A46" s="4" t="s">
        <v>135</v>
      </c>
      <c r="B46" s="4" t="s">
        <v>173</v>
      </c>
      <c r="G46" s="145"/>
      <c r="I46" s="145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</row>
    <row r="47" spans="1:55" s="4" customFormat="1" ht="27" customHeight="1" x14ac:dyDescent="0.25">
      <c r="A47" s="4" t="s">
        <v>137</v>
      </c>
      <c r="B47" s="4" t="s">
        <v>174</v>
      </c>
      <c r="G47" s="145"/>
      <c r="I47" s="14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</row>
    <row r="48" spans="1:55" s="4" customFormat="1" ht="25.5" customHeight="1" x14ac:dyDescent="0.25">
      <c r="G48" s="145"/>
      <c r="I48" s="145"/>
    </row>
    <row r="49" spans="7:9" s="4" customFormat="1" ht="13.5" customHeight="1" x14ac:dyDescent="0.25">
      <c r="G49" s="145"/>
      <c r="I49" s="145"/>
    </row>
    <row r="50" spans="7:9" s="4" customFormat="1" ht="28.5" customHeight="1" x14ac:dyDescent="0.25">
      <c r="G50" s="145"/>
      <c r="I50" s="145"/>
    </row>
    <row r="51" spans="7:9" s="4" customFormat="1" ht="13.5" customHeight="1" x14ac:dyDescent="0.25">
      <c r="G51" s="145"/>
      <c r="I51" s="145"/>
    </row>
    <row r="52" spans="7:9" s="4" customFormat="1" ht="13.5" customHeight="1" x14ac:dyDescent="0.25">
      <c r="G52" s="145"/>
      <c r="I52" s="145"/>
    </row>
    <row r="53" spans="7:9" s="4" customFormat="1" ht="13.5" customHeight="1" x14ac:dyDescent="0.25">
      <c r="G53" s="145"/>
      <c r="I53" s="145"/>
    </row>
    <row r="54" spans="7:9" s="4" customFormat="1" ht="13.5" customHeight="1" x14ac:dyDescent="0.25">
      <c r="G54" s="145"/>
      <c r="I54" s="145"/>
    </row>
    <row r="55" spans="7:9" s="4" customFormat="1" ht="13.5" customHeight="1" x14ac:dyDescent="0.25">
      <c r="G55" s="145"/>
      <c r="I55" s="145"/>
    </row>
    <row r="56" spans="7:9" s="4" customFormat="1" ht="13.5" customHeight="1" x14ac:dyDescent="0.25">
      <c r="G56" s="145"/>
      <c r="I56" s="145"/>
    </row>
    <row r="57" spans="7:9" s="4" customFormat="1" ht="13.5" customHeight="1" x14ac:dyDescent="0.25">
      <c r="G57" s="145"/>
      <c r="I57" s="145"/>
    </row>
    <row r="58" spans="7:9" s="4" customFormat="1" ht="13.5" customHeight="1" x14ac:dyDescent="0.25">
      <c r="G58" s="145"/>
      <c r="I58" s="145"/>
    </row>
    <row r="59" spans="7:9" s="4" customFormat="1" ht="13.5" customHeight="1" x14ac:dyDescent="0.25">
      <c r="G59" s="145"/>
      <c r="I59" s="145"/>
    </row>
    <row r="60" spans="7:9" s="4" customFormat="1" ht="13.5" customHeight="1" x14ac:dyDescent="0.25">
      <c r="G60" s="145"/>
      <c r="I60" s="145"/>
    </row>
    <row r="61" spans="7:9" s="4" customFormat="1" ht="13.5" customHeight="1" x14ac:dyDescent="0.25">
      <c r="G61" s="145"/>
      <c r="I61" s="145"/>
    </row>
    <row r="62" spans="7:9" s="4" customFormat="1" ht="13.5" customHeight="1" x14ac:dyDescent="0.25">
      <c r="G62" s="145"/>
      <c r="I62" s="145"/>
    </row>
    <row r="63" spans="7:9" s="4" customFormat="1" x14ac:dyDescent="0.25">
      <c r="G63" s="145"/>
      <c r="I63" s="145"/>
    </row>
    <row r="64" spans="7:9" s="4" customFormat="1" x14ac:dyDescent="0.25">
      <c r="G64" s="145"/>
      <c r="I64" s="145"/>
    </row>
    <row r="65" spans="7:9" s="4" customFormat="1" x14ac:dyDescent="0.25">
      <c r="G65" s="145"/>
      <c r="I65" s="145"/>
    </row>
    <row r="66" spans="7:9" s="4" customFormat="1" x14ac:dyDescent="0.25">
      <c r="G66" s="145"/>
      <c r="I66" s="145"/>
    </row>
    <row r="67" spans="7:9" s="4" customFormat="1" x14ac:dyDescent="0.25">
      <c r="G67" s="145"/>
      <c r="I67" s="145"/>
    </row>
    <row r="68" spans="7:9" s="4" customFormat="1" x14ac:dyDescent="0.25">
      <c r="G68" s="145"/>
      <c r="I68" s="145"/>
    </row>
    <row r="69" spans="7:9" s="4" customFormat="1" x14ac:dyDescent="0.25">
      <c r="G69" s="145"/>
      <c r="I69" s="145"/>
    </row>
    <row r="70" spans="7:9" s="4" customFormat="1" x14ac:dyDescent="0.25">
      <c r="G70" s="145"/>
      <c r="I70" s="145"/>
    </row>
    <row r="71" spans="7:9" s="4" customFormat="1" x14ac:dyDescent="0.25">
      <c r="G71" s="145"/>
      <c r="I71" s="145"/>
    </row>
    <row r="72" spans="7:9" s="4" customFormat="1" ht="81" customHeight="1" x14ac:dyDescent="0.25">
      <c r="G72" s="145"/>
      <c r="I72" s="145"/>
    </row>
    <row r="73" spans="7:9" s="4" customFormat="1" x14ac:dyDescent="0.25">
      <c r="G73" s="145"/>
      <c r="I73" s="145"/>
    </row>
    <row r="74" spans="7:9" s="4" customFormat="1" x14ac:dyDescent="0.25">
      <c r="G74" s="145"/>
      <c r="I74" s="145"/>
    </row>
    <row r="75" spans="7:9" s="4" customFormat="1" x14ac:dyDescent="0.25">
      <c r="G75" s="145"/>
      <c r="I75" s="145"/>
    </row>
    <row r="76" spans="7:9" s="4" customFormat="1" x14ac:dyDescent="0.25">
      <c r="G76" s="145"/>
      <c r="I76" s="145"/>
    </row>
    <row r="77" spans="7:9" s="4" customFormat="1" x14ac:dyDescent="0.25">
      <c r="G77" s="145"/>
      <c r="I77" s="145"/>
    </row>
    <row r="78" spans="7:9" s="4" customFormat="1" ht="36.75" customHeight="1" x14ac:dyDescent="0.25">
      <c r="G78" s="145"/>
      <c r="I78" s="145"/>
    </row>
    <row r="79" spans="7:9" s="4" customFormat="1" x14ac:dyDescent="0.25">
      <c r="G79" s="145"/>
      <c r="I79" s="145"/>
    </row>
    <row r="80" spans="7:9" s="4" customFormat="1" ht="14.25" customHeight="1" x14ac:dyDescent="0.25">
      <c r="G80" s="145"/>
      <c r="I80" s="145"/>
    </row>
    <row r="81" spans="7:9" s="4" customFormat="1" x14ac:dyDescent="0.25">
      <c r="G81" s="145"/>
      <c r="I81" s="145"/>
    </row>
    <row r="82" spans="7:9" s="4" customFormat="1" x14ac:dyDescent="0.25">
      <c r="G82" s="145"/>
      <c r="I82" s="145"/>
    </row>
    <row r="83" spans="7:9" s="4" customFormat="1" x14ac:dyDescent="0.25">
      <c r="G83" s="145"/>
      <c r="I83" s="145"/>
    </row>
    <row r="84" spans="7:9" s="4" customFormat="1" x14ac:dyDescent="0.25">
      <c r="G84" s="145"/>
      <c r="I84" s="145"/>
    </row>
    <row r="85" spans="7:9" s="4" customFormat="1" x14ac:dyDescent="0.25">
      <c r="G85" s="145"/>
      <c r="I85" s="145"/>
    </row>
    <row r="86" spans="7:9" s="4" customFormat="1" x14ac:dyDescent="0.25">
      <c r="G86" s="145"/>
      <c r="I86" s="145"/>
    </row>
    <row r="87" spans="7:9" s="4" customFormat="1" x14ac:dyDescent="0.25">
      <c r="G87" s="145"/>
      <c r="I87" s="145"/>
    </row>
    <row r="88" spans="7:9" s="4" customFormat="1" x14ac:dyDescent="0.25">
      <c r="G88" s="145"/>
      <c r="I88" s="145"/>
    </row>
    <row r="89" spans="7:9" s="4" customFormat="1" x14ac:dyDescent="0.25">
      <c r="G89" s="145"/>
      <c r="I89" s="145"/>
    </row>
    <row r="90" spans="7:9" s="4" customFormat="1" x14ac:dyDescent="0.25">
      <c r="G90" s="145"/>
      <c r="I90" s="145"/>
    </row>
    <row r="91" spans="7:9" s="4" customFormat="1" x14ac:dyDescent="0.25">
      <c r="G91" s="145"/>
      <c r="I91" s="145"/>
    </row>
    <row r="92" spans="7:9" s="4" customFormat="1" x14ac:dyDescent="0.25">
      <c r="G92" s="145"/>
      <c r="I92" s="145"/>
    </row>
    <row r="93" spans="7:9" s="4" customFormat="1" x14ac:dyDescent="0.25">
      <c r="G93" s="145"/>
      <c r="I93" s="145"/>
    </row>
    <row r="94" spans="7:9" s="4" customFormat="1" x14ac:dyDescent="0.25">
      <c r="G94" s="145"/>
      <c r="I94" s="145"/>
    </row>
    <row r="95" spans="7:9" s="4" customFormat="1" x14ac:dyDescent="0.25">
      <c r="G95" s="145"/>
      <c r="I95" s="145"/>
    </row>
    <row r="96" spans="7:9" s="4" customFormat="1" x14ac:dyDescent="0.25">
      <c r="G96" s="145"/>
      <c r="I96" s="145"/>
    </row>
    <row r="97" spans="7:9" s="4" customFormat="1" x14ac:dyDescent="0.25">
      <c r="G97" s="145"/>
      <c r="I97" s="145"/>
    </row>
    <row r="98" spans="7:9" s="4" customFormat="1" x14ac:dyDescent="0.25">
      <c r="G98" s="145"/>
      <c r="I98" s="145"/>
    </row>
    <row r="99" spans="7:9" s="4" customFormat="1" x14ac:dyDescent="0.25">
      <c r="G99" s="145"/>
      <c r="I99" s="145"/>
    </row>
    <row r="100" spans="7:9" s="4" customFormat="1" x14ac:dyDescent="0.25">
      <c r="G100" s="145"/>
      <c r="I100" s="145"/>
    </row>
    <row r="101" spans="7:9" s="4" customFormat="1" x14ac:dyDescent="0.25">
      <c r="G101" s="145"/>
      <c r="I101" s="145"/>
    </row>
    <row r="102" spans="7:9" s="4" customFormat="1" x14ac:dyDescent="0.25">
      <c r="G102" s="145"/>
      <c r="I102" s="145"/>
    </row>
    <row r="103" spans="7:9" s="4" customFormat="1" x14ac:dyDescent="0.25">
      <c r="G103" s="145"/>
      <c r="I103" s="145"/>
    </row>
    <row r="104" spans="7:9" s="4" customFormat="1" x14ac:dyDescent="0.25">
      <c r="G104" s="145"/>
      <c r="I104" s="145"/>
    </row>
    <row r="105" spans="7:9" s="4" customFormat="1" x14ac:dyDescent="0.25">
      <c r="G105" s="145"/>
      <c r="I105" s="145"/>
    </row>
    <row r="106" spans="7:9" s="4" customFormat="1" x14ac:dyDescent="0.25">
      <c r="G106" s="145"/>
      <c r="I106" s="145"/>
    </row>
    <row r="107" spans="7:9" s="4" customFormat="1" x14ac:dyDescent="0.25">
      <c r="G107" s="145"/>
      <c r="I107" s="145"/>
    </row>
    <row r="108" spans="7:9" s="4" customFormat="1" x14ac:dyDescent="0.25">
      <c r="G108" s="145"/>
      <c r="I108" s="145"/>
    </row>
    <row r="109" spans="7:9" s="4" customFormat="1" x14ac:dyDescent="0.25">
      <c r="G109" s="145"/>
      <c r="I109" s="145"/>
    </row>
    <row r="110" spans="7:9" s="4" customFormat="1" x14ac:dyDescent="0.25">
      <c r="G110" s="145"/>
      <c r="I110" s="145"/>
    </row>
    <row r="111" spans="7:9" s="4" customFormat="1" x14ac:dyDescent="0.25">
      <c r="G111" s="145"/>
      <c r="I111" s="145"/>
    </row>
    <row r="112" spans="7:9" s="4" customFormat="1" x14ac:dyDescent="0.25">
      <c r="G112" s="145"/>
      <c r="I112" s="145"/>
    </row>
    <row r="113" spans="7:9" s="4" customFormat="1" x14ac:dyDescent="0.25">
      <c r="G113" s="145"/>
      <c r="I113" s="145"/>
    </row>
    <row r="114" spans="7:9" s="4" customFormat="1" x14ac:dyDescent="0.25">
      <c r="G114" s="145"/>
      <c r="I114" s="145"/>
    </row>
    <row r="115" spans="7:9" s="145" customFormat="1" ht="12.75" x14ac:dyDescent="0.2"/>
    <row r="116" spans="7:9" s="145" customFormat="1" ht="12.75" x14ac:dyDescent="0.2"/>
    <row r="117" spans="7:9" s="145" customFormat="1" ht="12.75" x14ac:dyDescent="0.2"/>
    <row r="118" spans="7:9" s="4" customFormat="1" x14ac:dyDescent="0.25">
      <c r="G118" s="145"/>
      <c r="I118" s="145"/>
    </row>
    <row r="119" spans="7:9" s="4" customFormat="1" x14ac:dyDescent="0.25">
      <c r="G119" s="145"/>
      <c r="I119" s="145"/>
    </row>
    <row r="120" spans="7:9" s="4" customFormat="1" x14ac:dyDescent="0.25">
      <c r="G120" s="145"/>
      <c r="I120" s="145"/>
    </row>
    <row r="121" spans="7:9" s="4" customFormat="1" x14ac:dyDescent="0.25">
      <c r="G121" s="145"/>
      <c r="I121" s="145"/>
    </row>
    <row r="122" spans="7:9" s="4" customFormat="1" x14ac:dyDescent="0.25">
      <c r="G122" s="145"/>
      <c r="I122" s="145"/>
    </row>
    <row r="123" spans="7:9" s="4" customFormat="1" x14ac:dyDescent="0.25">
      <c r="G123" s="145"/>
      <c r="I123" s="145"/>
    </row>
    <row r="124" spans="7:9" s="4" customFormat="1" x14ac:dyDescent="0.25">
      <c r="G124" s="145"/>
      <c r="I124" s="145"/>
    </row>
    <row r="125" spans="7:9" s="4" customFormat="1" x14ac:dyDescent="0.25">
      <c r="G125" s="145"/>
      <c r="I125" s="145"/>
    </row>
    <row r="126" spans="7:9" s="4" customFormat="1" x14ac:dyDescent="0.25">
      <c r="G126" s="145"/>
      <c r="I126" s="145"/>
    </row>
    <row r="127" spans="7:9" s="4" customFormat="1" ht="36.75" customHeight="1" x14ac:dyDescent="0.25">
      <c r="G127" s="145"/>
      <c r="I127" s="145"/>
    </row>
    <row r="128" spans="7:9" s="4" customFormat="1" x14ac:dyDescent="0.25">
      <c r="G128" s="145"/>
      <c r="I128" s="145"/>
    </row>
    <row r="129" spans="7:9" s="4" customFormat="1" x14ac:dyDescent="0.25">
      <c r="G129" s="145"/>
      <c r="I129" s="145"/>
    </row>
    <row r="130" spans="7:9" s="4" customFormat="1" x14ac:dyDescent="0.25">
      <c r="G130" s="145"/>
      <c r="I130" s="145"/>
    </row>
    <row r="131" spans="7:9" s="4" customFormat="1" x14ac:dyDescent="0.25">
      <c r="G131" s="145"/>
      <c r="I131" s="145"/>
    </row>
    <row r="132" spans="7:9" s="4" customFormat="1" x14ac:dyDescent="0.25">
      <c r="G132" s="145"/>
      <c r="I132" s="145"/>
    </row>
    <row r="133" spans="7:9" s="4" customFormat="1" x14ac:dyDescent="0.25">
      <c r="G133" s="145"/>
      <c r="I133" s="145"/>
    </row>
    <row r="134" spans="7:9" s="4" customFormat="1" x14ac:dyDescent="0.25">
      <c r="G134" s="145"/>
      <c r="I134" s="145"/>
    </row>
    <row r="135" spans="7:9" s="4" customFormat="1" x14ac:dyDescent="0.25">
      <c r="G135" s="145"/>
      <c r="I135" s="145"/>
    </row>
    <row r="136" spans="7:9" s="4" customFormat="1" x14ac:dyDescent="0.25">
      <c r="G136" s="145"/>
      <c r="I136" s="145"/>
    </row>
    <row r="137" spans="7:9" s="4" customFormat="1" x14ac:dyDescent="0.25">
      <c r="G137" s="145"/>
      <c r="I137" s="145"/>
    </row>
    <row r="138" spans="7:9" s="4" customFormat="1" x14ac:dyDescent="0.25">
      <c r="G138" s="145"/>
      <c r="I138" s="145"/>
    </row>
    <row r="139" spans="7:9" s="4" customFormat="1" x14ac:dyDescent="0.25">
      <c r="G139" s="145"/>
      <c r="I139" s="145"/>
    </row>
    <row r="140" spans="7:9" s="4" customFormat="1" x14ac:dyDescent="0.25">
      <c r="G140" s="145"/>
      <c r="I140" s="145"/>
    </row>
    <row r="141" spans="7:9" s="4" customFormat="1" x14ac:dyDescent="0.25">
      <c r="G141" s="145"/>
      <c r="I141" s="145"/>
    </row>
    <row r="142" spans="7:9" s="4" customFormat="1" x14ac:dyDescent="0.25">
      <c r="G142" s="145"/>
      <c r="I142" s="145"/>
    </row>
    <row r="143" spans="7:9" s="4" customFormat="1" x14ac:dyDescent="0.25">
      <c r="G143" s="145"/>
      <c r="I143" s="145"/>
    </row>
    <row r="144" spans="7:9" s="4" customFormat="1" x14ac:dyDescent="0.25">
      <c r="G144" s="145"/>
      <c r="I144" s="145"/>
    </row>
    <row r="145" spans="7:9" s="4" customFormat="1" x14ac:dyDescent="0.25">
      <c r="G145" s="145"/>
      <c r="I145" s="145"/>
    </row>
    <row r="146" spans="7:9" s="4" customFormat="1" x14ac:dyDescent="0.25">
      <c r="G146" s="145"/>
      <c r="I146" s="145"/>
    </row>
    <row r="147" spans="7:9" s="4" customFormat="1" x14ac:dyDescent="0.25">
      <c r="G147" s="145"/>
      <c r="I147" s="145"/>
    </row>
    <row r="148" spans="7:9" s="4" customFormat="1" x14ac:dyDescent="0.25">
      <c r="G148" s="145"/>
      <c r="I148" s="145"/>
    </row>
    <row r="149" spans="7:9" s="4" customFormat="1" x14ac:dyDescent="0.25">
      <c r="G149" s="145"/>
      <c r="I149" s="145"/>
    </row>
    <row r="150" spans="7:9" s="4" customFormat="1" x14ac:dyDescent="0.25">
      <c r="G150" s="145"/>
      <c r="I150" s="145"/>
    </row>
    <row r="151" spans="7:9" s="4" customFormat="1" x14ac:dyDescent="0.25">
      <c r="G151" s="145"/>
      <c r="I151" s="145"/>
    </row>
    <row r="152" spans="7:9" s="4" customFormat="1" x14ac:dyDescent="0.25">
      <c r="G152" s="145"/>
      <c r="I152" s="145"/>
    </row>
    <row r="153" spans="7:9" s="4" customFormat="1" x14ac:dyDescent="0.25">
      <c r="G153" s="145"/>
      <c r="I153" s="145"/>
    </row>
    <row r="154" spans="7:9" s="4" customFormat="1" x14ac:dyDescent="0.25">
      <c r="G154" s="145"/>
      <c r="I154" s="145"/>
    </row>
    <row r="155" spans="7:9" s="4" customFormat="1" x14ac:dyDescent="0.25">
      <c r="G155" s="145"/>
      <c r="I155" s="145"/>
    </row>
    <row r="156" spans="7:9" s="4" customFormat="1" x14ac:dyDescent="0.25">
      <c r="G156" s="145"/>
      <c r="I156" s="145"/>
    </row>
    <row r="157" spans="7:9" s="4" customFormat="1" x14ac:dyDescent="0.25">
      <c r="G157" s="145"/>
      <c r="I157" s="145"/>
    </row>
    <row r="158" spans="7:9" s="4" customFormat="1" x14ac:dyDescent="0.25">
      <c r="G158" s="145"/>
      <c r="I158" s="145"/>
    </row>
    <row r="159" spans="7:9" s="4" customFormat="1" x14ac:dyDescent="0.25">
      <c r="G159" s="145"/>
      <c r="I159" s="145"/>
    </row>
    <row r="160" spans="7:9" s="4" customFormat="1" x14ac:dyDescent="0.25">
      <c r="G160" s="145"/>
      <c r="I160" s="145"/>
    </row>
    <row r="161" spans="7:9" s="4" customFormat="1" x14ac:dyDescent="0.25">
      <c r="G161" s="145"/>
      <c r="I161" s="145"/>
    </row>
    <row r="162" spans="7:9" s="4" customFormat="1" x14ac:dyDescent="0.25">
      <c r="G162" s="145"/>
      <c r="I162" s="145"/>
    </row>
    <row r="163" spans="7:9" s="4" customFormat="1" x14ac:dyDescent="0.25">
      <c r="G163" s="145"/>
      <c r="I163" s="145"/>
    </row>
    <row r="164" spans="7:9" s="4" customFormat="1" x14ac:dyDescent="0.25">
      <c r="G164" s="145"/>
      <c r="I164" s="145"/>
    </row>
    <row r="165" spans="7:9" s="4" customFormat="1" ht="36.75" customHeight="1" x14ac:dyDescent="0.25">
      <c r="G165" s="145"/>
      <c r="I165" s="145"/>
    </row>
    <row r="166" spans="7:9" s="4" customFormat="1" x14ac:dyDescent="0.25">
      <c r="G166" s="145"/>
      <c r="I166" s="145"/>
    </row>
    <row r="167" spans="7:9" s="4" customFormat="1" x14ac:dyDescent="0.25">
      <c r="G167" s="145"/>
      <c r="I167" s="145"/>
    </row>
    <row r="168" spans="7:9" s="4" customFormat="1" x14ac:dyDescent="0.25">
      <c r="G168" s="145"/>
      <c r="I168" s="145"/>
    </row>
    <row r="169" spans="7:9" s="4" customFormat="1" x14ac:dyDescent="0.25">
      <c r="G169" s="145"/>
      <c r="I169" s="145"/>
    </row>
    <row r="170" spans="7:9" s="4" customFormat="1" x14ac:dyDescent="0.25">
      <c r="G170" s="145"/>
      <c r="I170" s="145"/>
    </row>
    <row r="171" spans="7:9" s="4" customFormat="1" ht="15.75" customHeight="1" x14ac:dyDescent="0.25">
      <c r="G171" s="145"/>
      <c r="I171" s="145"/>
    </row>
    <row r="172" spans="7:9" s="4" customFormat="1" x14ac:dyDescent="0.25">
      <c r="G172" s="145"/>
      <c r="I172" s="145"/>
    </row>
    <row r="173" spans="7:9" s="4" customFormat="1" x14ac:dyDescent="0.25">
      <c r="G173" s="145"/>
      <c r="I173" s="145"/>
    </row>
    <row r="174" spans="7:9" s="4" customFormat="1" x14ac:dyDescent="0.25">
      <c r="G174" s="145"/>
      <c r="I174" s="145"/>
    </row>
    <row r="175" spans="7:9" s="4" customFormat="1" x14ac:dyDescent="0.25">
      <c r="G175" s="145"/>
      <c r="I175" s="145"/>
    </row>
    <row r="176" spans="7:9" s="4" customFormat="1" x14ac:dyDescent="0.25">
      <c r="G176" s="145"/>
      <c r="I176" s="145"/>
    </row>
    <row r="177" spans="7:9" s="4" customFormat="1" x14ac:dyDescent="0.25">
      <c r="G177" s="145"/>
      <c r="I177" s="145"/>
    </row>
    <row r="178" spans="7:9" s="4" customFormat="1" x14ac:dyDescent="0.25">
      <c r="G178" s="145"/>
      <c r="I178" s="145"/>
    </row>
    <row r="179" spans="7:9" s="4" customFormat="1" x14ac:dyDescent="0.25">
      <c r="G179" s="145"/>
      <c r="I179" s="145"/>
    </row>
    <row r="180" spans="7:9" s="4" customFormat="1" x14ac:dyDescent="0.25">
      <c r="G180" s="145"/>
      <c r="I180" s="145"/>
    </row>
    <row r="181" spans="7:9" s="4" customFormat="1" x14ac:dyDescent="0.25">
      <c r="G181" s="145"/>
      <c r="I181" s="145"/>
    </row>
    <row r="182" spans="7:9" s="4" customFormat="1" x14ac:dyDescent="0.25">
      <c r="G182" s="145"/>
      <c r="I182" s="145"/>
    </row>
    <row r="183" spans="7:9" s="4" customFormat="1" x14ac:dyDescent="0.25">
      <c r="G183" s="145"/>
      <c r="I183" s="145"/>
    </row>
    <row r="184" spans="7:9" s="4" customFormat="1" x14ac:dyDescent="0.25">
      <c r="G184" s="145"/>
      <c r="I184" s="145"/>
    </row>
    <row r="185" spans="7:9" s="4" customFormat="1" x14ac:dyDescent="0.25">
      <c r="G185" s="145"/>
      <c r="I185" s="145"/>
    </row>
    <row r="186" spans="7:9" s="4" customFormat="1" x14ac:dyDescent="0.25">
      <c r="G186" s="145"/>
      <c r="I186" s="145"/>
    </row>
    <row r="187" spans="7:9" s="4" customFormat="1" x14ac:dyDescent="0.25">
      <c r="G187" s="145"/>
      <c r="I187" s="145"/>
    </row>
    <row r="188" spans="7:9" s="4" customFormat="1" x14ac:dyDescent="0.25">
      <c r="G188" s="145"/>
      <c r="I188" s="145"/>
    </row>
    <row r="189" spans="7:9" s="4" customFormat="1" x14ac:dyDescent="0.25">
      <c r="G189" s="145"/>
      <c r="I189" s="145"/>
    </row>
    <row r="190" spans="7:9" s="4" customFormat="1" x14ac:dyDescent="0.25">
      <c r="G190" s="145"/>
      <c r="I190" s="145"/>
    </row>
    <row r="191" spans="7:9" s="4" customFormat="1" x14ac:dyDescent="0.25">
      <c r="G191" s="145"/>
      <c r="I191" s="145"/>
    </row>
    <row r="192" spans="7:9" s="4" customFormat="1" x14ac:dyDescent="0.25">
      <c r="G192" s="145"/>
      <c r="I192" s="145"/>
    </row>
    <row r="193" spans="7:9" s="4" customFormat="1" x14ac:dyDescent="0.25">
      <c r="G193" s="145"/>
      <c r="I193" s="145"/>
    </row>
    <row r="194" spans="7:9" s="4" customFormat="1" x14ac:dyDescent="0.25">
      <c r="G194" s="145"/>
      <c r="I194" s="145"/>
    </row>
    <row r="195" spans="7:9" s="4" customFormat="1" x14ac:dyDescent="0.25">
      <c r="G195" s="145"/>
      <c r="I195" s="145"/>
    </row>
    <row r="196" spans="7:9" s="4" customFormat="1" x14ac:dyDescent="0.25">
      <c r="G196" s="145"/>
      <c r="I196" s="145"/>
    </row>
    <row r="197" spans="7:9" s="4" customFormat="1" x14ac:dyDescent="0.25">
      <c r="G197" s="145"/>
      <c r="I197" s="145"/>
    </row>
    <row r="198" spans="7:9" s="4" customFormat="1" x14ac:dyDescent="0.25">
      <c r="G198" s="145"/>
      <c r="I198" s="145"/>
    </row>
    <row r="199" spans="7:9" s="4" customFormat="1" x14ac:dyDescent="0.25">
      <c r="G199" s="145"/>
      <c r="I199" s="145"/>
    </row>
    <row r="200" spans="7:9" s="4" customFormat="1" x14ac:dyDescent="0.25">
      <c r="G200" s="145"/>
      <c r="I200" s="145"/>
    </row>
    <row r="201" spans="7:9" s="4" customFormat="1" x14ac:dyDescent="0.25">
      <c r="G201" s="145"/>
      <c r="I201" s="145"/>
    </row>
    <row r="202" spans="7:9" s="4" customFormat="1" x14ac:dyDescent="0.25">
      <c r="G202" s="145"/>
      <c r="I202" s="145"/>
    </row>
    <row r="203" spans="7:9" s="4" customFormat="1" x14ac:dyDescent="0.25">
      <c r="G203" s="145"/>
      <c r="I203" s="145"/>
    </row>
    <row r="204" spans="7:9" s="4" customFormat="1" x14ac:dyDescent="0.25">
      <c r="G204" s="145"/>
      <c r="I204" s="145"/>
    </row>
    <row r="205" spans="7:9" s="4" customFormat="1" ht="36.75" customHeight="1" x14ac:dyDescent="0.25">
      <c r="G205" s="145"/>
      <c r="I205" s="145"/>
    </row>
    <row r="206" spans="7:9" s="4" customFormat="1" x14ac:dyDescent="0.25">
      <c r="G206" s="145"/>
      <c r="I206" s="145"/>
    </row>
    <row r="207" spans="7:9" s="4" customFormat="1" x14ac:dyDescent="0.25">
      <c r="G207" s="145"/>
      <c r="I207" s="145"/>
    </row>
    <row r="208" spans="7:9" s="4" customFormat="1" x14ac:dyDescent="0.25">
      <c r="G208" s="145"/>
      <c r="I208" s="145"/>
    </row>
    <row r="209" spans="7:9" s="4" customFormat="1" x14ac:dyDescent="0.25">
      <c r="G209" s="145"/>
      <c r="I209" s="145"/>
    </row>
    <row r="210" spans="7:9" s="4" customFormat="1" x14ac:dyDescent="0.25">
      <c r="G210" s="145"/>
      <c r="I210" s="145"/>
    </row>
    <row r="211" spans="7:9" s="4" customFormat="1" ht="15.75" customHeight="1" x14ac:dyDescent="0.25">
      <c r="G211" s="145"/>
      <c r="I211" s="145"/>
    </row>
    <row r="212" spans="7:9" s="4" customFormat="1" x14ac:dyDescent="0.25">
      <c r="G212" s="145"/>
      <c r="I212" s="145"/>
    </row>
    <row r="213" spans="7:9" s="4" customFormat="1" x14ac:dyDescent="0.25">
      <c r="G213" s="145"/>
      <c r="I213" s="145"/>
    </row>
    <row r="214" spans="7:9" s="4" customFormat="1" x14ac:dyDescent="0.25">
      <c r="G214" s="145"/>
      <c r="I214" s="145"/>
    </row>
    <row r="215" spans="7:9" s="4" customFormat="1" x14ac:dyDescent="0.25">
      <c r="G215" s="145"/>
      <c r="I215" s="145"/>
    </row>
    <row r="216" spans="7:9" s="4" customFormat="1" x14ac:dyDescent="0.25">
      <c r="G216" s="145"/>
      <c r="I216" s="145"/>
    </row>
    <row r="217" spans="7:9" s="4" customFormat="1" x14ac:dyDescent="0.25">
      <c r="G217" s="145"/>
      <c r="I217" s="145"/>
    </row>
    <row r="218" spans="7:9" s="4" customFormat="1" x14ac:dyDescent="0.25">
      <c r="G218" s="145"/>
      <c r="I218" s="145"/>
    </row>
    <row r="219" spans="7:9" s="4" customFormat="1" x14ac:dyDescent="0.25">
      <c r="G219" s="145"/>
      <c r="I219" s="145"/>
    </row>
    <row r="220" spans="7:9" s="4" customFormat="1" x14ac:dyDescent="0.25">
      <c r="G220" s="145"/>
      <c r="I220" s="145"/>
    </row>
    <row r="221" spans="7:9" s="4" customFormat="1" x14ac:dyDescent="0.25">
      <c r="G221" s="145"/>
      <c r="I221" s="145"/>
    </row>
    <row r="222" spans="7:9" s="4" customFormat="1" x14ac:dyDescent="0.25">
      <c r="G222" s="145"/>
      <c r="I222" s="145"/>
    </row>
    <row r="223" spans="7:9" s="4" customFormat="1" x14ac:dyDescent="0.25">
      <c r="G223" s="145"/>
      <c r="I223" s="145"/>
    </row>
    <row r="224" spans="7:9" s="4" customFormat="1" x14ac:dyDescent="0.25">
      <c r="G224" s="145"/>
      <c r="I224" s="145"/>
    </row>
    <row r="225" spans="7:9" s="4" customFormat="1" x14ac:dyDescent="0.25">
      <c r="G225" s="145"/>
      <c r="I225" s="145"/>
    </row>
    <row r="226" spans="7:9" s="4" customFormat="1" x14ac:dyDescent="0.25">
      <c r="G226" s="145"/>
      <c r="I226" s="145"/>
    </row>
    <row r="227" spans="7:9" s="4" customFormat="1" x14ac:dyDescent="0.25">
      <c r="G227" s="145"/>
      <c r="I227" s="145"/>
    </row>
    <row r="228" spans="7:9" s="4" customFormat="1" x14ac:dyDescent="0.25">
      <c r="G228" s="145"/>
      <c r="I228" s="145"/>
    </row>
    <row r="229" spans="7:9" s="4" customFormat="1" x14ac:dyDescent="0.25">
      <c r="G229" s="145"/>
      <c r="I229" s="145"/>
    </row>
    <row r="230" spans="7:9" s="4" customFormat="1" x14ac:dyDescent="0.25">
      <c r="G230" s="145"/>
      <c r="I230" s="145"/>
    </row>
    <row r="231" spans="7:9" s="4" customFormat="1" x14ac:dyDescent="0.25">
      <c r="G231" s="145"/>
      <c r="I231" s="145"/>
    </row>
    <row r="232" spans="7:9" s="4" customFormat="1" x14ac:dyDescent="0.25">
      <c r="G232" s="145"/>
      <c r="I232" s="145"/>
    </row>
    <row r="233" spans="7:9" s="4" customFormat="1" x14ac:dyDescent="0.25">
      <c r="G233" s="145"/>
      <c r="I233" s="145"/>
    </row>
    <row r="234" spans="7:9" s="4" customFormat="1" x14ac:dyDescent="0.25">
      <c r="G234" s="145"/>
      <c r="I234" s="145"/>
    </row>
    <row r="235" spans="7:9" s="4" customFormat="1" x14ac:dyDescent="0.25">
      <c r="G235" s="145"/>
      <c r="I235" s="145"/>
    </row>
    <row r="236" spans="7:9" s="4" customFormat="1" x14ac:dyDescent="0.25">
      <c r="G236" s="145"/>
      <c r="I236" s="145"/>
    </row>
    <row r="237" spans="7:9" s="4" customFormat="1" x14ac:dyDescent="0.25">
      <c r="G237" s="145"/>
      <c r="I237" s="145"/>
    </row>
    <row r="238" spans="7:9" s="4" customFormat="1" x14ac:dyDescent="0.25">
      <c r="G238" s="145"/>
      <c r="I238" s="145"/>
    </row>
    <row r="239" spans="7:9" s="4" customFormat="1" x14ac:dyDescent="0.25">
      <c r="G239" s="145"/>
      <c r="I239" s="145"/>
    </row>
    <row r="240" spans="7:9" s="4" customFormat="1" x14ac:dyDescent="0.25">
      <c r="G240" s="145"/>
      <c r="I240" s="145"/>
    </row>
    <row r="241" spans="7:9" s="4" customFormat="1" x14ac:dyDescent="0.25">
      <c r="G241" s="145"/>
      <c r="I241" s="145"/>
    </row>
    <row r="242" spans="7:9" s="4" customFormat="1" x14ac:dyDescent="0.25">
      <c r="G242" s="145"/>
      <c r="I242" s="145"/>
    </row>
    <row r="243" spans="7:9" s="4" customFormat="1" x14ac:dyDescent="0.25">
      <c r="G243" s="145"/>
      <c r="I243" s="145"/>
    </row>
    <row r="244" spans="7:9" s="4" customFormat="1" x14ac:dyDescent="0.25">
      <c r="G244" s="145"/>
      <c r="I244" s="145"/>
    </row>
    <row r="245" spans="7:9" s="4" customFormat="1" x14ac:dyDescent="0.25">
      <c r="G245" s="145"/>
      <c r="I245" s="145"/>
    </row>
    <row r="246" spans="7:9" s="4" customFormat="1" x14ac:dyDescent="0.25">
      <c r="G246" s="145"/>
      <c r="I246" s="145"/>
    </row>
    <row r="247" spans="7:9" s="4" customFormat="1" x14ac:dyDescent="0.25">
      <c r="G247" s="145"/>
      <c r="I247" s="145"/>
    </row>
    <row r="248" spans="7:9" s="4" customFormat="1" ht="13.5" customHeight="1" x14ac:dyDescent="0.25">
      <c r="G248" s="145"/>
      <c r="I248" s="145"/>
    </row>
    <row r="249" spans="7:9" s="4" customFormat="1" ht="12.75" customHeight="1" x14ac:dyDescent="0.25">
      <c r="G249" s="145"/>
      <c r="I249" s="145"/>
    </row>
    <row r="250" spans="7:9" s="4" customFormat="1" ht="12.75" customHeight="1" x14ac:dyDescent="0.25">
      <c r="G250" s="145"/>
      <c r="I250" s="145"/>
    </row>
    <row r="251" spans="7:9" s="4" customFormat="1" x14ac:dyDescent="0.25">
      <c r="G251" s="145"/>
      <c r="I251" s="145"/>
    </row>
    <row r="252" spans="7:9" s="4" customFormat="1" x14ac:dyDescent="0.25">
      <c r="G252" s="145"/>
      <c r="I252" s="145"/>
    </row>
    <row r="253" spans="7:9" s="4" customFormat="1" x14ac:dyDescent="0.25">
      <c r="G253" s="145"/>
      <c r="I253" s="145"/>
    </row>
    <row r="254" spans="7:9" s="4" customFormat="1" x14ac:dyDescent="0.25">
      <c r="G254" s="145"/>
      <c r="I254" s="145"/>
    </row>
    <row r="255" spans="7:9" s="4" customFormat="1" x14ac:dyDescent="0.25">
      <c r="G255" s="145"/>
      <c r="I255" s="145"/>
    </row>
    <row r="256" spans="7:9" s="4" customFormat="1" x14ac:dyDescent="0.25">
      <c r="G256" s="145"/>
      <c r="I256" s="145"/>
    </row>
    <row r="257" spans="7:9" s="4" customFormat="1" x14ac:dyDescent="0.25">
      <c r="G257" s="145"/>
      <c r="I257" s="145"/>
    </row>
    <row r="258" spans="7:9" s="4" customFormat="1" x14ac:dyDescent="0.25">
      <c r="G258" s="145"/>
      <c r="I258" s="145"/>
    </row>
    <row r="259" spans="7:9" s="4" customFormat="1" x14ac:dyDescent="0.25">
      <c r="G259" s="145"/>
      <c r="I259" s="145"/>
    </row>
    <row r="260" spans="7:9" s="4" customFormat="1" x14ac:dyDescent="0.25">
      <c r="G260" s="145"/>
      <c r="I260" s="145"/>
    </row>
    <row r="261" spans="7:9" s="4" customFormat="1" x14ac:dyDescent="0.25">
      <c r="G261" s="145"/>
      <c r="I261" s="145"/>
    </row>
    <row r="262" spans="7:9" s="4" customFormat="1" x14ac:dyDescent="0.25">
      <c r="G262" s="145"/>
      <c r="I262" s="145"/>
    </row>
    <row r="263" spans="7:9" s="4" customFormat="1" x14ac:dyDescent="0.25">
      <c r="G263" s="145"/>
      <c r="I263" s="145"/>
    </row>
    <row r="264" spans="7:9" s="4" customFormat="1" x14ac:dyDescent="0.25">
      <c r="G264" s="145"/>
      <c r="I264" s="145"/>
    </row>
    <row r="265" spans="7:9" s="4" customFormat="1" x14ac:dyDescent="0.25">
      <c r="G265" s="145"/>
      <c r="I265" s="145"/>
    </row>
    <row r="266" spans="7:9" s="4" customFormat="1" x14ac:dyDescent="0.25">
      <c r="G266" s="145"/>
      <c r="I266" s="145"/>
    </row>
    <row r="267" spans="7:9" s="4" customFormat="1" x14ac:dyDescent="0.25">
      <c r="G267" s="145"/>
      <c r="I267" s="145"/>
    </row>
    <row r="268" spans="7:9" s="4" customFormat="1" ht="12.75" customHeight="1" x14ac:dyDescent="0.25">
      <c r="G268" s="145"/>
      <c r="I268" s="145"/>
    </row>
    <row r="269" spans="7:9" s="4" customFormat="1" ht="12.75" customHeight="1" x14ac:dyDescent="0.25">
      <c r="G269" s="145"/>
      <c r="I269" s="145"/>
    </row>
    <row r="270" spans="7:9" s="4" customFormat="1" ht="12.75" customHeight="1" x14ac:dyDescent="0.25">
      <c r="G270" s="145"/>
      <c r="I270" s="145"/>
    </row>
    <row r="271" spans="7:9" s="4" customFormat="1" ht="12.75" customHeight="1" x14ac:dyDescent="0.25">
      <c r="G271" s="145"/>
      <c r="I271" s="145"/>
    </row>
    <row r="272" spans="7:9" s="4" customFormat="1" ht="12.75" customHeight="1" x14ac:dyDescent="0.25">
      <c r="G272" s="145"/>
      <c r="I272" s="145"/>
    </row>
    <row r="273" spans="7:9" s="4" customFormat="1" x14ac:dyDescent="0.25">
      <c r="G273" s="145"/>
      <c r="I273" s="145"/>
    </row>
    <row r="274" spans="7:9" s="4" customFormat="1" x14ac:dyDescent="0.25">
      <c r="G274" s="145"/>
      <c r="I274" s="145"/>
    </row>
    <row r="275" spans="7:9" s="4" customFormat="1" x14ac:dyDescent="0.25">
      <c r="G275" s="145"/>
      <c r="I275" s="145"/>
    </row>
    <row r="276" spans="7:9" s="4" customFormat="1" x14ac:dyDescent="0.25">
      <c r="G276" s="145"/>
      <c r="I276" s="145"/>
    </row>
    <row r="277" spans="7:9" s="4" customFormat="1" x14ac:dyDescent="0.25">
      <c r="G277" s="145"/>
      <c r="I277" s="145"/>
    </row>
    <row r="278" spans="7:9" s="4" customFormat="1" x14ac:dyDescent="0.25">
      <c r="G278" s="145"/>
      <c r="I278" s="145"/>
    </row>
    <row r="279" spans="7:9" s="4" customFormat="1" x14ac:dyDescent="0.25">
      <c r="G279" s="145"/>
      <c r="I279" s="145"/>
    </row>
    <row r="280" spans="7:9" s="4" customFormat="1" x14ac:dyDescent="0.25">
      <c r="G280" s="145"/>
      <c r="I280" s="145"/>
    </row>
    <row r="281" spans="7:9" s="4" customFormat="1" x14ac:dyDescent="0.25">
      <c r="G281" s="145"/>
      <c r="I281" s="145"/>
    </row>
    <row r="282" spans="7:9" s="4" customFormat="1" x14ac:dyDescent="0.25">
      <c r="G282" s="145"/>
      <c r="I282" s="145"/>
    </row>
    <row r="283" spans="7:9" s="4" customFormat="1" x14ac:dyDescent="0.25">
      <c r="G283" s="145"/>
      <c r="I283" s="145"/>
    </row>
    <row r="284" spans="7:9" s="4" customFormat="1" x14ac:dyDescent="0.25">
      <c r="G284" s="145"/>
      <c r="I284" s="145"/>
    </row>
    <row r="285" spans="7:9" s="4" customFormat="1" x14ac:dyDescent="0.25">
      <c r="G285" s="145"/>
      <c r="I285" s="145"/>
    </row>
    <row r="286" spans="7:9" s="4" customFormat="1" x14ac:dyDescent="0.25">
      <c r="G286" s="145"/>
      <c r="I286" s="145"/>
    </row>
    <row r="287" spans="7:9" s="4" customFormat="1" x14ac:dyDescent="0.25">
      <c r="G287" s="145"/>
      <c r="I287" s="145"/>
    </row>
    <row r="288" spans="7:9" s="4" customFormat="1" x14ac:dyDescent="0.25">
      <c r="G288" s="145"/>
      <c r="I288" s="145"/>
    </row>
    <row r="289" spans="7:9" s="4" customFormat="1" x14ac:dyDescent="0.25">
      <c r="G289" s="145"/>
      <c r="I289" s="145"/>
    </row>
    <row r="290" spans="7:9" s="4" customFormat="1" x14ac:dyDescent="0.25">
      <c r="G290" s="145"/>
      <c r="I290" s="145"/>
    </row>
    <row r="291" spans="7:9" s="4" customFormat="1" x14ac:dyDescent="0.25">
      <c r="G291" s="145"/>
      <c r="I291" s="145"/>
    </row>
    <row r="292" spans="7:9" s="4" customFormat="1" x14ac:dyDescent="0.25">
      <c r="G292" s="145"/>
      <c r="I292" s="145"/>
    </row>
    <row r="293" spans="7:9" s="4" customFormat="1" x14ac:dyDescent="0.25">
      <c r="G293" s="145"/>
      <c r="I293" s="145"/>
    </row>
    <row r="294" spans="7:9" s="4" customFormat="1" x14ac:dyDescent="0.25">
      <c r="G294" s="145"/>
      <c r="I294" s="145"/>
    </row>
    <row r="295" spans="7:9" s="4" customFormat="1" x14ac:dyDescent="0.25">
      <c r="G295" s="145"/>
      <c r="I295" s="145"/>
    </row>
    <row r="296" spans="7:9" s="4" customFormat="1" x14ac:dyDescent="0.25">
      <c r="G296" s="145"/>
      <c r="I296" s="145"/>
    </row>
    <row r="297" spans="7:9" s="4" customFormat="1" x14ac:dyDescent="0.25">
      <c r="G297" s="145"/>
      <c r="I297" s="145"/>
    </row>
    <row r="298" spans="7:9" s="4" customFormat="1" x14ac:dyDescent="0.25">
      <c r="G298" s="145"/>
      <c r="I298" s="145"/>
    </row>
    <row r="299" spans="7:9" s="4" customFormat="1" x14ac:dyDescent="0.25">
      <c r="G299" s="145"/>
      <c r="I299" s="145"/>
    </row>
    <row r="300" spans="7:9" s="4" customFormat="1" x14ac:dyDescent="0.25">
      <c r="G300" s="145"/>
      <c r="I300" s="145"/>
    </row>
    <row r="301" spans="7:9" s="4" customFormat="1" x14ac:dyDescent="0.25">
      <c r="G301" s="145"/>
      <c r="I301" s="145"/>
    </row>
    <row r="302" spans="7:9" s="4" customFormat="1" x14ac:dyDescent="0.25">
      <c r="G302" s="145"/>
      <c r="I302" s="145"/>
    </row>
    <row r="303" spans="7:9" s="4" customFormat="1" x14ac:dyDescent="0.25">
      <c r="G303" s="145"/>
      <c r="I303" s="145"/>
    </row>
    <row r="304" spans="7:9" s="4" customFormat="1" x14ac:dyDescent="0.25">
      <c r="G304" s="145"/>
      <c r="I304" s="145"/>
    </row>
    <row r="305" spans="7:9" s="4" customFormat="1" x14ac:dyDescent="0.25">
      <c r="G305" s="145"/>
      <c r="I305" s="145"/>
    </row>
    <row r="306" spans="7:9" s="4" customFormat="1" x14ac:dyDescent="0.25">
      <c r="G306" s="145"/>
      <c r="I306" s="145"/>
    </row>
    <row r="307" spans="7:9" s="4" customFormat="1" x14ac:dyDescent="0.25">
      <c r="G307" s="145"/>
      <c r="I307" s="145"/>
    </row>
    <row r="308" spans="7:9" s="4" customFormat="1" x14ac:dyDescent="0.25">
      <c r="G308" s="145"/>
      <c r="I308" s="145"/>
    </row>
    <row r="309" spans="7:9" s="4" customFormat="1" x14ac:dyDescent="0.25">
      <c r="G309" s="145"/>
      <c r="I309" s="145"/>
    </row>
    <row r="310" spans="7:9" s="4" customFormat="1" x14ac:dyDescent="0.25">
      <c r="G310" s="145"/>
      <c r="I310" s="145"/>
    </row>
    <row r="311" spans="7:9" s="4" customFormat="1" x14ac:dyDescent="0.25">
      <c r="G311" s="145"/>
      <c r="I311" s="145"/>
    </row>
    <row r="312" spans="7:9" s="4" customFormat="1" x14ac:dyDescent="0.25">
      <c r="G312" s="145"/>
      <c r="I312" s="145"/>
    </row>
    <row r="313" spans="7:9" s="4" customFormat="1" x14ac:dyDescent="0.25">
      <c r="G313" s="145"/>
      <c r="I313" s="145"/>
    </row>
    <row r="314" spans="7:9" s="4" customFormat="1" x14ac:dyDescent="0.25">
      <c r="G314" s="145"/>
      <c r="I314" s="145"/>
    </row>
    <row r="315" spans="7:9" s="4" customFormat="1" x14ac:dyDescent="0.25">
      <c r="G315" s="145"/>
      <c r="I315" s="145"/>
    </row>
    <row r="316" spans="7:9" s="4" customFormat="1" ht="12.75" customHeight="1" x14ac:dyDescent="0.25">
      <c r="G316" s="145"/>
      <c r="I316" s="145"/>
    </row>
    <row r="317" spans="7:9" s="4" customFormat="1" ht="12.75" customHeight="1" x14ac:dyDescent="0.25">
      <c r="G317" s="145"/>
      <c r="I317" s="145"/>
    </row>
    <row r="318" spans="7:9" s="4" customFormat="1" ht="12.75" customHeight="1" x14ac:dyDescent="0.25">
      <c r="G318" s="145"/>
      <c r="I318" s="145"/>
    </row>
    <row r="319" spans="7:9" s="4" customFormat="1" ht="12.75" customHeight="1" x14ac:dyDescent="0.25">
      <c r="G319" s="145"/>
      <c r="I319" s="145"/>
    </row>
    <row r="320" spans="7:9" s="4" customFormat="1" ht="12.75" customHeight="1" x14ac:dyDescent="0.25">
      <c r="G320" s="145"/>
      <c r="I320" s="145"/>
    </row>
    <row r="321" spans="7:9" s="4" customFormat="1" ht="12.75" customHeight="1" x14ac:dyDescent="0.25">
      <c r="G321" s="145"/>
      <c r="I321" s="145"/>
    </row>
    <row r="322" spans="7:9" s="4" customFormat="1" x14ac:dyDescent="0.25">
      <c r="G322" s="145"/>
      <c r="I322" s="145"/>
    </row>
    <row r="323" spans="7:9" s="4" customFormat="1" x14ac:dyDescent="0.25">
      <c r="G323" s="145"/>
      <c r="I323" s="145"/>
    </row>
    <row r="324" spans="7:9" s="4" customFormat="1" x14ac:dyDescent="0.25">
      <c r="G324" s="145"/>
      <c r="I324" s="145"/>
    </row>
    <row r="325" spans="7:9" s="4" customFormat="1" x14ac:dyDescent="0.25">
      <c r="G325" s="145"/>
      <c r="I325" s="145"/>
    </row>
    <row r="326" spans="7:9" s="4" customFormat="1" x14ac:dyDescent="0.25">
      <c r="G326" s="145"/>
      <c r="I326" s="145"/>
    </row>
    <row r="327" spans="7:9" s="4" customFormat="1" x14ac:dyDescent="0.25">
      <c r="G327" s="145"/>
      <c r="I327" s="145"/>
    </row>
    <row r="328" spans="7:9" s="4" customFormat="1" x14ac:dyDescent="0.25">
      <c r="G328" s="145"/>
      <c r="I328" s="145"/>
    </row>
    <row r="329" spans="7:9" s="4" customFormat="1" x14ac:dyDescent="0.25">
      <c r="G329" s="145"/>
      <c r="I329" s="145"/>
    </row>
    <row r="330" spans="7:9" s="4" customFormat="1" x14ac:dyDescent="0.25">
      <c r="G330" s="145"/>
      <c r="I330" s="145"/>
    </row>
    <row r="331" spans="7:9" s="4" customFormat="1" x14ac:dyDescent="0.25">
      <c r="G331" s="145"/>
      <c r="I331" s="145"/>
    </row>
  </sheetData>
  <mergeCells count="36">
    <mergeCell ref="J6:J8"/>
    <mergeCell ref="K6:N6"/>
    <mergeCell ref="P6:P8"/>
    <mergeCell ref="Q6:Q8"/>
    <mergeCell ref="R6:R8"/>
    <mergeCell ref="K7:K8"/>
    <mergeCell ref="L7:N7"/>
    <mergeCell ref="O6:O8"/>
    <mergeCell ref="AD7:AD8"/>
    <mergeCell ref="S6:T6"/>
    <mergeCell ref="U6:U8"/>
    <mergeCell ref="V6:Y6"/>
    <mergeCell ref="Z6:Z8"/>
    <mergeCell ref="AA6:AA8"/>
    <mergeCell ref="AB6:AB8"/>
    <mergeCell ref="S7:S8"/>
    <mergeCell ref="T7:T8"/>
    <mergeCell ref="V7:V8"/>
    <mergeCell ref="W7:Y7"/>
    <mergeCell ref="AC7:AC8"/>
    <mergeCell ref="B41:N41"/>
    <mergeCell ref="AA2:AD2"/>
    <mergeCell ref="G3:AB3"/>
    <mergeCell ref="AC3:AD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C6:AD6"/>
    <mergeCell ref="AE5:AE8"/>
    <mergeCell ref="AF5:AF8"/>
  </mergeCells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6"/>
  <sheetViews>
    <sheetView workbookViewId="0">
      <selection sqref="A1:XFD1048576"/>
    </sheetView>
  </sheetViews>
  <sheetFormatPr defaultRowHeight="15" x14ac:dyDescent="0.25"/>
  <cols>
    <col min="1" max="1" width="3.42578125" customWidth="1"/>
    <col min="2" max="2" width="9.28515625" customWidth="1"/>
    <col min="3" max="3" width="27.7109375" style="411" customWidth="1"/>
    <col min="4" max="6" width="5.140625" hidden="1" customWidth="1"/>
    <col min="7" max="7" width="10.28515625" customWidth="1"/>
    <col min="8" max="8" width="7" style="1340" customWidth="1"/>
    <col min="9" max="9" width="7" hidden="1" customWidth="1"/>
    <col min="10" max="10" width="8.85546875" style="1" customWidth="1"/>
    <col min="11" max="11" width="6.5703125" customWidth="1"/>
    <col min="12" max="13" width="6.5703125" style="1341" customWidth="1"/>
    <col min="14" max="14" width="6.5703125" customWidth="1"/>
    <col min="15" max="15" width="6.5703125" style="1341" customWidth="1"/>
    <col min="16" max="16" width="7.42578125" style="1341" customWidth="1"/>
    <col min="17" max="17" width="6.5703125" customWidth="1"/>
    <col min="18" max="18" width="6.5703125" hidden="1" customWidth="1"/>
    <col min="19" max="21" width="6.5703125" customWidth="1"/>
    <col min="22" max="24" width="7.140625" style="1341" customWidth="1"/>
    <col min="25" max="25" width="7" customWidth="1"/>
    <col min="26" max="27" width="7" style="1341" customWidth="1"/>
    <col min="28" max="31" width="7" customWidth="1"/>
    <col min="32" max="32" width="9.5703125" hidden="1" customWidth="1"/>
    <col min="33" max="33" width="12.28515625" hidden="1" customWidth="1"/>
  </cols>
  <sheetData>
    <row r="1" spans="1:34" ht="0.75" customHeight="1" x14ac:dyDescent="0.25"/>
    <row r="2" spans="1:34" ht="15" customHeight="1" x14ac:dyDescent="0.3">
      <c r="AB2" s="1736"/>
      <c r="AC2" s="1736"/>
      <c r="AD2" s="1736"/>
      <c r="AE2" s="1736"/>
      <c r="AF2" s="1331"/>
    </row>
    <row r="3" spans="1:34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/>
      <c r="AE3" s="3" t="s">
        <v>599</v>
      </c>
      <c r="AF3" s="3"/>
      <c r="AG3" s="3"/>
    </row>
    <row r="4" spans="1:34" ht="21.75" customHeight="1" thickBot="1" x14ac:dyDescent="0.35">
      <c r="B4" s="1739" t="s">
        <v>1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1:34" s="4" customFormat="1" ht="25.5" customHeight="1" thickBot="1" x14ac:dyDescent="0.3">
      <c r="B5" s="1740" t="s">
        <v>2</v>
      </c>
      <c r="C5" s="1829" t="s">
        <v>3</v>
      </c>
      <c r="D5" s="1332"/>
      <c r="E5" s="1332"/>
      <c r="F5" s="1332"/>
      <c r="G5" s="1740" t="s">
        <v>4</v>
      </c>
      <c r="H5" s="1895" t="s">
        <v>5</v>
      </c>
      <c r="I5" s="1742" t="s">
        <v>6</v>
      </c>
      <c r="J5" s="1745" t="s">
        <v>7</v>
      </c>
      <c r="K5" s="1748" t="s">
        <v>600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601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896" t="s">
        <v>11</v>
      </c>
    </row>
    <row r="6" spans="1:34" s="4" customFormat="1" ht="27.75" customHeight="1" thickBot="1" x14ac:dyDescent="0.3">
      <c r="B6" s="1740"/>
      <c r="C6" s="1829"/>
      <c r="D6" s="1332"/>
      <c r="E6" s="1332"/>
      <c r="F6" s="1332"/>
      <c r="G6" s="1740"/>
      <c r="H6" s="1895"/>
      <c r="I6" s="1743"/>
      <c r="J6" s="1772"/>
      <c r="K6" s="1774" t="s">
        <v>12</v>
      </c>
      <c r="L6" s="1728" t="s">
        <v>13</v>
      </c>
      <c r="M6" s="1729"/>
      <c r="N6" s="1729"/>
      <c r="O6" s="1722"/>
      <c r="P6" s="1886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888" t="s">
        <v>12</v>
      </c>
      <c r="W6" s="1728" t="s">
        <v>13</v>
      </c>
      <c r="X6" s="1729"/>
      <c r="Y6" s="1729"/>
      <c r="Z6" s="1722"/>
      <c r="AA6" s="1886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897"/>
    </row>
    <row r="7" spans="1:34" s="4" customFormat="1" ht="18" customHeight="1" thickBot="1" x14ac:dyDescent="0.3">
      <c r="B7" s="1740"/>
      <c r="C7" s="1829"/>
      <c r="D7" s="1332"/>
      <c r="E7" s="1332"/>
      <c r="F7" s="1332"/>
      <c r="G7" s="1740"/>
      <c r="H7" s="1895"/>
      <c r="I7" s="1743"/>
      <c r="J7" s="1772"/>
      <c r="K7" s="1775"/>
      <c r="L7" s="1886" t="s">
        <v>12</v>
      </c>
      <c r="M7" s="1728" t="s">
        <v>19</v>
      </c>
      <c r="N7" s="1729"/>
      <c r="O7" s="1722"/>
      <c r="P7" s="1890"/>
      <c r="Q7" s="1724"/>
      <c r="R7" s="1724"/>
      <c r="S7" s="1724"/>
      <c r="T7" s="1730" t="s">
        <v>20</v>
      </c>
      <c r="U7" s="1732" t="s">
        <v>21</v>
      </c>
      <c r="V7" s="1888"/>
      <c r="W7" s="1886" t="s">
        <v>12</v>
      </c>
      <c r="X7" s="1728" t="s">
        <v>19</v>
      </c>
      <c r="Y7" s="1729"/>
      <c r="Z7" s="1722"/>
      <c r="AA7" s="1890"/>
      <c r="AB7" s="1724"/>
      <c r="AC7" s="1724"/>
      <c r="AD7" s="1730" t="s">
        <v>20</v>
      </c>
      <c r="AE7" s="1732" t="s">
        <v>21</v>
      </c>
      <c r="AF7" s="1751"/>
      <c r="AG7" s="1897"/>
    </row>
    <row r="8" spans="1:34" s="4" customFormat="1" ht="168.75" customHeight="1" thickBot="1" x14ac:dyDescent="0.3">
      <c r="B8" s="1740"/>
      <c r="C8" s="1829"/>
      <c r="D8" s="1332"/>
      <c r="E8" s="1332"/>
      <c r="F8" s="1332"/>
      <c r="G8" s="1740"/>
      <c r="H8" s="1895"/>
      <c r="I8" s="1744"/>
      <c r="J8" s="1773"/>
      <c r="K8" s="1776"/>
      <c r="L8" s="1887"/>
      <c r="M8" s="1342" t="s">
        <v>22</v>
      </c>
      <c r="N8" s="6" t="s">
        <v>23</v>
      </c>
      <c r="O8" s="1342" t="s">
        <v>24</v>
      </c>
      <c r="P8" s="1887"/>
      <c r="Q8" s="1725"/>
      <c r="R8" s="1725"/>
      <c r="S8" s="1725"/>
      <c r="T8" s="1731"/>
      <c r="U8" s="1733"/>
      <c r="V8" s="1889"/>
      <c r="W8" s="1887"/>
      <c r="X8" s="1342" t="s">
        <v>22</v>
      </c>
      <c r="Y8" s="6" t="s">
        <v>23</v>
      </c>
      <c r="Z8" s="1342" t="s">
        <v>24</v>
      </c>
      <c r="AA8" s="1887"/>
      <c r="AB8" s="1725"/>
      <c r="AC8" s="1725"/>
      <c r="AD8" s="1731"/>
      <c r="AE8" s="1733"/>
      <c r="AF8" s="1752"/>
      <c r="AG8" s="1755"/>
      <c r="AH8" s="138"/>
    </row>
    <row r="9" spans="1:34" s="1483" customFormat="1" ht="28.5" customHeight="1" thickBot="1" x14ac:dyDescent="0.3">
      <c r="B9" s="1484" t="s">
        <v>602</v>
      </c>
      <c r="C9" s="1177" t="s">
        <v>603</v>
      </c>
      <c r="D9" s="1485" t="s">
        <v>27</v>
      </c>
      <c r="E9" s="1486" t="s">
        <v>28</v>
      </c>
      <c r="F9" s="1486"/>
      <c r="G9" s="1487">
        <f>J9/30</f>
        <v>2</v>
      </c>
      <c r="H9" s="1488">
        <v>60</v>
      </c>
      <c r="I9" s="1489"/>
      <c r="J9" s="1490">
        <f>K9+V9</f>
        <v>60</v>
      </c>
      <c r="K9" s="1491"/>
      <c r="L9" s="1492"/>
      <c r="M9" s="1492"/>
      <c r="N9" s="1493"/>
      <c r="O9" s="1492"/>
      <c r="P9" s="1492"/>
      <c r="Q9" s="1493"/>
      <c r="R9" s="1493"/>
      <c r="S9" s="1493"/>
      <c r="T9" s="1494"/>
      <c r="U9" s="1495"/>
      <c r="V9" s="1489">
        <f>W9+AA9</f>
        <v>60</v>
      </c>
      <c r="W9" s="1492">
        <f>X9+Y9+Z9</f>
        <v>42</v>
      </c>
      <c r="X9" s="1492">
        <v>12</v>
      </c>
      <c r="Y9" s="1493"/>
      <c r="Z9" s="1492">
        <v>30</v>
      </c>
      <c r="AA9" s="1492">
        <v>18</v>
      </c>
      <c r="AB9" s="1493"/>
      <c r="AC9" s="1493"/>
      <c r="AD9" s="1494" t="s">
        <v>58</v>
      </c>
      <c r="AE9" s="1493"/>
      <c r="AF9" s="1493"/>
      <c r="AG9" s="1496"/>
      <c r="AH9" s="1497"/>
    </row>
    <row r="10" spans="1:34" s="1498" customFormat="1" ht="27.75" customHeight="1" thickBot="1" x14ac:dyDescent="0.3">
      <c r="B10" s="53" t="s">
        <v>275</v>
      </c>
      <c r="C10" s="54" t="s">
        <v>604</v>
      </c>
      <c r="D10" s="669"/>
      <c r="E10" s="290" t="s">
        <v>34</v>
      </c>
      <c r="F10" s="290"/>
      <c r="G10" s="1487">
        <f t="shared" ref="G10:G14" si="0">J10/30</f>
        <v>5</v>
      </c>
      <c r="H10" s="1499">
        <v>150</v>
      </c>
      <c r="I10" s="1395"/>
      <c r="J10" s="946">
        <f t="shared" ref="J10:J24" si="1">K10+V10</f>
        <v>150</v>
      </c>
      <c r="K10" s="1500"/>
      <c r="L10" s="1357"/>
      <c r="M10" s="1357"/>
      <c r="N10" s="1357"/>
      <c r="O10" s="1357"/>
      <c r="P10" s="1357"/>
      <c r="Q10" s="1357"/>
      <c r="R10" s="1357"/>
      <c r="S10" s="1357"/>
      <c r="T10" s="1357"/>
      <c r="U10" s="1396"/>
      <c r="V10" s="927">
        <f>W10+AA10</f>
        <v>150</v>
      </c>
      <c r="W10" s="1357">
        <f t="shared" ref="W10:W20" si="2">X10+Y10+Z10</f>
        <v>106</v>
      </c>
      <c r="X10" s="1357"/>
      <c r="Y10" s="1357"/>
      <c r="Z10" s="1357">
        <v>106</v>
      </c>
      <c r="AA10" s="1357">
        <v>44</v>
      </c>
      <c r="AB10" s="1357"/>
      <c r="AC10" s="1357"/>
      <c r="AD10" s="1397" t="s">
        <v>58</v>
      </c>
      <c r="AE10" s="1357"/>
      <c r="AF10" s="1357"/>
      <c r="AG10" s="1501"/>
      <c r="AH10" s="1502"/>
    </row>
    <row r="11" spans="1:34" s="7" customFormat="1" ht="18.75" customHeight="1" thickBot="1" x14ac:dyDescent="0.3">
      <c r="B11" s="8" t="s">
        <v>52</v>
      </c>
      <c r="C11" s="210" t="s">
        <v>89</v>
      </c>
      <c r="D11" s="1303"/>
      <c r="E11" s="280"/>
      <c r="F11" s="280"/>
      <c r="G11" s="1487">
        <f t="shared" si="0"/>
        <v>4</v>
      </c>
      <c r="H11" s="1503">
        <v>120</v>
      </c>
      <c r="I11" s="1504"/>
      <c r="J11" s="946">
        <f t="shared" si="1"/>
        <v>120</v>
      </c>
      <c r="K11" s="1500">
        <f t="shared" ref="K11:K21" si="3">L11+P11</f>
        <v>120</v>
      </c>
      <c r="L11" s="854">
        <f t="shared" ref="L11:L14" si="4">M11+N11+O11</f>
        <v>60</v>
      </c>
      <c r="M11" s="854">
        <v>20</v>
      </c>
      <c r="N11" s="1358"/>
      <c r="O11" s="1358">
        <v>40</v>
      </c>
      <c r="P11" s="1358">
        <v>60</v>
      </c>
      <c r="Q11" s="1358"/>
      <c r="R11" s="1358"/>
      <c r="S11" s="1358"/>
      <c r="T11" s="1505" t="s">
        <v>58</v>
      </c>
      <c r="U11" s="1506"/>
      <c r="V11" s="927"/>
      <c r="W11" s="854"/>
      <c r="X11" s="1358"/>
      <c r="Y11" s="1358"/>
      <c r="Z11" s="1358"/>
      <c r="AA11" s="1358"/>
      <c r="AB11" s="1358"/>
      <c r="AC11" s="1358"/>
      <c r="AD11" s="1505"/>
      <c r="AE11" s="1507"/>
      <c r="AF11" s="1507"/>
      <c r="AG11" s="1508"/>
      <c r="AH11" s="292"/>
    </row>
    <row r="12" spans="1:34" s="7" customFormat="1" ht="24" customHeight="1" thickBot="1" x14ac:dyDescent="0.3">
      <c r="A12" s="289"/>
      <c r="B12" s="53" t="s">
        <v>281</v>
      </c>
      <c r="C12" s="54" t="s">
        <v>294</v>
      </c>
      <c r="D12" s="427"/>
      <c r="E12" s="428"/>
      <c r="F12" s="428"/>
      <c r="G12" s="1487">
        <f t="shared" si="0"/>
        <v>3</v>
      </c>
      <c r="H12" s="1509">
        <v>90</v>
      </c>
      <c r="I12" s="1510"/>
      <c r="J12" s="946">
        <f t="shared" si="1"/>
        <v>90</v>
      </c>
      <c r="K12" s="1500">
        <f t="shared" si="3"/>
        <v>90</v>
      </c>
      <c r="L12" s="1357">
        <f t="shared" si="4"/>
        <v>60</v>
      </c>
      <c r="M12" s="1357">
        <v>36</v>
      </c>
      <c r="N12" s="1511"/>
      <c r="O12" s="1512">
        <v>24</v>
      </c>
      <c r="P12" s="1512">
        <v>30</v>
      </c>
      <c r="Q12" s="1511"/>
      <c r="R12" s="1511"/>
      <c r="S12" s="1511"/>
      <c r="T12" s="945" t="s">
        <v>58</v>
      </c>
      <c r="U12" s="1513"/>
      <c r="V12" s="927"/>
      <c r="W12" s="1357"/>
      <c r="X12" s="1357"/>
      <c r="Y12" s="854"/>
      <c r="Z12" s="1357"/>
      <c r="AA12" s="1357"/>
      <c r="AB12" s="1514"/>
      <c r="AC12" s="1511"/>
      <c r="AD12" s="945"/>
      <c r="AE12" s="854"/>
      <c r="AF12" s="854"/>
      <c r="AG12" s="1515"/>
      <c r="AH12" s="292"/>
    </row>
    <row r="13" spans="1:34" s="38" customFormat="1" ht="33.75" customHeight="1" thickBot="1" x14ac:dyDescent="0.25">
      <c r="A13" s="435"/>
      <c r="B13" s="53" t="s">
        <v>69</v>
      </c>
      <c r="C13" s="54" t="s">
        <v>605</v>
      </c>
      <c r="D13" s="34"/>
      <c r="E13" s="432"/>
      <c r="F13" s="432"/>
      <c r="G13" s="1487">
        <f t="shared" si="0"/>
        <v>2</v>
      </c>
      <c r="H13" s="1509">
        <v>60</v>
      </c>
      <c r="I13" s="1516"/>
      <c r="J13" s="946">
        <f t="shared" si="1"/>
        <v>60</v>
      </c>
      <c r="K13" s="1500">
        <f t="shared" si="3"/>
        <v>60</v>
      </c>
      <c r="L13" s="1357">
        <f>M13+N13+O13</f>
        <v>30</v>
      </c>
      <c r="M13" s="1357">
        <v>16</v>
      </c>
      <c r="N13" s="854"/>
      <c r="O13" s="1357">
        <v>14</v>
      </c>
      <c r="P13" s="1357">
        <v>30</v>
      </c>
      <c r="Q13" s="854"/>
      <c r="R13" s="854"/>
      <c r="S13" s="854"/>
      <c r="T13" s="854"/>
      <c r="U13" s="1517" t="s">
        <v>62</v>
      </c>
      <c r="V13" s="927"/>
      <c r="W13" s="1357"/>
      <c r="X13" s="1357"/>
      <c r="Y13" s="854"/>
      <c r="Z13" s="1357"/>
      <c r="AA13" s="1357"/>
      <c r="AB13" s="854"/>
      <c r="AC13" s="854"/>
      <c r="AD13" s="854"/>
      <c r="AE13" s="854"/>
      <c r="AF13" s="1518"/>
      <c r="AG13" s="1519"/>
      <c r="AH13" s="435"/>
    </row>
    <row r="14" spans="1:34" s="7" customFormat="1" ht="21.75" customHeight="1" x14ac:dyDescent="0.25">
      <c r="B14" s="53" t="s">
        <v>71</v>
      </c>
      <c r="C14" s="54" t="s">
        <v>606</v>
      </c>
      <c r="D14" s="436"/>
      <c r="E14" s="437"/>
      <c r="F14" s="437"/>
      <c r="G14" s="1487">
        <f t="shared" si="0"/>
        <v>2</v>
      </c>
      <c r="H14" s="1509">
        <v>81</v>
      </c>
      <c r="I14" s="833"/>
      <c r="J14" s="946">
        <f t="shared" si="1"/>
        <v>60</v>
      </c>
      <c r="K14" s="1500">
        <f t="shared" si="3"/>
        <v>60</v>
      </c>
      <c r="L14" s="1357">
        <f t="shared" si="4"/>
        <v>30</v>
      </c>
      <c r="M14" s="1357">
        <v>16</v>
      </c>
      <c r="N14" s="854"/>
      <c r="O14" s="1357">
        <v>14</v>
      </c>
      <c r="P14" s="1357">
        <v>30</v>
      </c>
      <c r="Q14" s="836"/>
      <c r="R14" s="836"/>
      <c r="S14" s="836"/>
      <c r="T14" s="836"/>
      <c r="U14" s="948" t="s">
        <v>62</v>
      </c>
      <c r="V14" s="927">
        <f t="shared" ref="V14:V20" si="5">W14+AA14</f>
        <v>0</v>
      </c>
      <c r="W14" s="1357"/>
      <c r="X14" s="1357"/>
      <c r="Y14" s="854"/>
      <c r="Z14" s="1357"/>
      <c r="AA14" s="1357"/>
      <c r="AB14" s="836"/>
      <c r="AC14" s="836"/>
      <c r="AD14" s="854"/>
      <c r="AE14" s="836"/>
      <c r="AF14" s="854"/>
      <c r="AG14" s="1520"/>
      <c r="AH14" s="292"/>
    </row>
    <row r="15" spans="1:34" s="7" customFormat="1" ht="21.75" customHeight="1" thickBot="1" x14ac:dyDescent="0.3">
      <c r="B15" s="53"/>
      <c r="C15" s="54"/>
      <c r="D15" s="436"/>
      <c r="E15" s="437"/>
      <c r="F15" s="437"/>
      <c r="G15" s="1521"/>
      <c r="H15" s="1509"/>
      <c r="I15" s="833"/>
      <c r="J15" s="946"/>
      <c r="K15" s="1500"/>
      <c r="L15" s="1357"/>
      <c r="M15" s="1357"/>
      <c r="N15" s="854"/>
      <c r="O15" s="1357"/>
      <c r="P15" s="1357"/>
      <c r="Q15" s="836"/>
      <c r="R15" s="836"/>
      <c r="S15" s="836"/>
      <c r="T15" s="836"/>
      <c r="U15" s="948"/>
      <c r="V15" s="927"/>
      <c r="W15" s="1357"/>
      <c r="X15" s="1357"/>
      <c r="Y15" s="854"/>
      <c r="Z15" s="1357"/>
      <c r="AA15" s="1357"/>
      <c r="AB15" s="836"/>
      <c r="AC15" s="836"/>
      <c r="AD15" s="854"/>
      <c r="AE15" s="836"/>
      <c r="AF15" s="854"/>
      <c r="AG15" s="1520"/>
      <c r="AH15" s="292"/>
    </row>
    <row r="16" spans="1:34" s="7" customFormat="1" ht="20.25" customHeight="1" thickBot="1" x14ac:dyDescent="0.3">
      <c r="B16" s="53" t="s">
        <v>219</v>
      </c>
      <c r="C16" s="54" t="s">
        <v>607</v>
      </c>
      <c r="D16" s="436"/>
      <c r="E16" s="437"/>
      <c r="F16" s="437"/>
      <c r="G16" s="1487">
        <f t="shared" ref="G16:G24" si="6">J16/30</f>
        <v>4</v>
      </c>
      <c r="H16" s="1509">
        <v>120</v>
      </c>
      <c r="I16" s="833"/>
      <c r="J16" s="946">
        <f t="shared" si="1"/>
        <v>120</v>
      </c>
      <c r="K16" s="1500">
        <f t="shared" si="3"/>
        <v>0</v>
      </c>
      <c r="L16" s="1357"/>
      <c r="M16" s="1357"/>
      <c r="N16" s="854"/>
      <c r="O16" s="1357"/>
      <c r="P16" s="1357"/>
      <c r="Q16" s="836"/>
      <c r="R16" s="836"/>
      <c r="S16" s="836"/>
      <c r="T16" s="836"/>
      <c r="U16" s="948"/>
      <c r="V16" s="927">
        <f t="shared" si="5"/>
        <v>120</v>
      </c>
      <c r="W16" s="854">
        <f>X16+Y16+Z16</f>
        <v>84</v>
      </c>
      <c r="X16" s="1357">
        <v>20</v>
      </c>
      <c r="Y16" s="854"/>
      <c r="Z16" s="1357">
        <v>64</v>
      </c>
      <c r="AA16" s="1357">
        <v>36</v>
      </c>
      <c r="AB16" s="836"/>
      <c r="AC16" s="836"/>
      <c r="AD16" s="836"/>
      <c r="AE16" s="836" t="s">
        <v>62</v>
      </c>
      <c r="AF16" s="854"/>
      <c r="AG16" s="1520"/>
      <c r="AH16" s="292"/>
    </row>
    <row r="17" spans="1:34" s="7" customFormat="1" ht="18.75" customHeight="1" thickBot="1" x14ac:dyDescent="0.3">
      <c r="B17" s="53" t="s">
        <v>221</v>
      </c>
      <c r="C17" s="54" t="s">
        <v>584</v>
      </c>
      <c r="D17" s="30"/>
      <c r="E17" s="35"/>
      <c r="F17" s="35"/>
      <c r="G17" s="1487">
        <f t="shared" si="6"/>
        <v>7</v>
      </c>
      <c r="H17" s="1509">
        <v>210</v>
      </c>
      <c r="I17" s="833"/>
      <c r="J17" s="946">
        <f t="shared" si="1"/>
        <v>210</v>
      </c>
      <c r="K17" s="1500">
        <f t="shared" si="3"/>
        <v>210</v>
      </c>
      <c r="L17" s="1357">
        <f>M17+N17+O17</f>
        <v>90</v>
      </c>
      <c r="M17" s="1357">
        <v>36</v>
      </c>
      <c r="N17" s="836"/>
      <c r="O17" s="842">
        <v>54</v>
      </c>
      <c r="P17" s="842">
        <v>120</v>
      </c>
      <c r="Q17" s="836"/>
      <c r="R17" s="836"/>
      <c r="S17" s="836"/>
      <c r="T17" s="836" t="s">
        <v>58</v>
      </c>
      <c r="U17" s="948"/>
      <c r="V17" s="927"/>
      <c r="W17" s="1357"/>
      <c r="X17" s="842"/>
      <c r="Y17" s="836"/>
      <c r="Z17" s="842"/>
      <c r="AA17" s="842"/>
      <c r="AB17" s="836"/>
      <c r="AC17" s="836"/>
      <c r="AD17" s="836"/>
      <c r="AE17" s="836"/>
      <c r="AF17" s="836"/>
      <c r="AG17" s="959"/>
      <c r="AH17" s="292"/>
    </row>
    <row r="18" spans="1:34" s="7" customFormat="1" ht="35.25" customHeight="1" thickBot="1" x14ac:dyDescent="0.3">
      <c r="B18" s="53" t="s">
        <v>76</v>
      </c>
      <c r="C18" s="54" t="s">
        <v>608</v>
      </c>
      <c r="D18" s="439"/>
      <c r="E18" s="440"/>
      <c r="F18" s="211"/>
      <c r="G18" s="1487">
        <f t="shared" si="6"/>
        <v>5</v>
      </c>
      <c r="H18" s="1509">
        <v>81</v>
      </c>
      <c r="I18" s="833"/>
      <c r="J18" s="1522">
        <f t="shared" si="1"/>
        <v>150</v>
      </c>
      <c r="K18" s="927">
        <f t="shared" si="3"/>
        <v>150</v>
      </c>
      <c r="L18" s="1357">
        <f>M18+N18+O18</f>
        <v>60</v>
      </c>
      <c r="M18" s="1357">
        <v>40</v>
      </c>
      <c r="N18" s="836">
        <v>20</v>
      </c>
      <c r="O18" s="842"/>
      <c r="P18" s="842">
        <v>90</v>
      </c>
      <c r="Q18" s="836"/>
      <c r="R18" s="836"/>
      <c r="S18" s="836"/>
      <c r="T18" s="930" t="s">
        <v>58</v>
      </c>
      <c r="U18" s="948"/>
      <c r="V18" s="927">
        <f t="shared" si="5"/>
        <v>0</v>
      </c>
      <c r="W18" s="1357">
        <f t="shared" si="2"/>
        <v>0</v>
      </c>
      <c r="X18" s="842"/>
      <c r="Y18" s="836"/>
      <c r="Z18" s="842"/>
      <c r="AA18" s="842"/>
      <c r="AB18" s="836"/>
      <c r="AC18" s="836"/>
      <c r="AD18" s="836"/>
      <c r="AE18" s="836"/>
      <c r="AF18" s="836"/>
      <c r="AG18" s="959"/>
      <c r="AH18" s="292"/>
    </row>
    <row r="19" spans="1:34" s="7" customFormat="1" ht="30.75" customHeight="1" thickBot="1" x14ac:dyDescent="0.3">
      <c r="B19" s="53" t="s">
        <v>283</v>
      </c>
      <c r="C19" s="61" t="s">
        <v>609</v>
      </c>
      <c r="D19" s="30"/>
      <c r="E19" s="35"/>
      <c r="F19" s="35"/>
      <c r="G19" s="1487">
        <f t="shared" si="6"/>
        <v>2</v>
      </c>
      <c r="H19" s="1499">
        <v>60</v>
      </c>
      <c r="I19" s="833"/>
      <c r="J19" s="1522">
        <f t="shared" si="1"/>
        <v>60</v>
      </c>
      <c r="K19" s="927">
        <f t="shared" si="3"/>
        <v>0</v>
      </c>
      <c r="L19" s="1357">
        <f t="shared" ref="L19:L21" si="7">M19+N19+O19</f>
        <v>0</v>
      </c>
      <c r="M19" s="1357"/>
      <c r="N19" s="836"/>
      <c r="O19" s="842"/>
      <c r="P19" s="842"/>
      <c r="Q19" s="836"/>
      <c r="R19" s="836"/>
      <c r="S19" s="836"/>
      <c r="T19" s="836"/>
      <c r="U19" s="948"/>
      <c r="V19" s="927">
        <f t="shared" si="5"/>
        <v>60</v>
      </c>
      <c r="W19" s="1357">
        <f t="shared" si="2"/>
        <v>42</v>
      </c>
      <c r="X19" s="842">
        <v>26</v>
      </c>
      <c r="Y19" s="836">
        <v>16</v>
      </c>
      <c r="Z19" s="842"/>
      <c r="AA19" s="842">
        <v>18</v>
      </c>
      <c r="AB19" s="836"/>
      <c r="AC19" s="836"/>
      <c r="AD19" s="836"/>
      <c r="AE19" s="836" t="s">
        <v>62</v>
      </c>
      <c r="AF19" s="836"/>
      <c r="AG19" s="959"/>
      <c r="AH19" s="292"/>
    </row>
    <row r="20" spans="1:34" s="1523" customFormat="1" ht="29.25" customHeight="1" thickBot="1" x14ac:dyDescent="0.3">
      <c r="B20" s="1524" t="s">
        <v>518</v>
      </c>
      <c r="C20" s="1525" t="s">
        <v>579</v>
      </c>
      <c r="D20" s="1526"/>
      <c r="E20" s="1527"/>
      <c r="F20" s="1527"/>
      <c r="G20" s="1487">
        <f t="shared" si="6"/>
        <v>8</v>
      </c>
      <c r="H20" s="1528">
        <v>360</v>
      </c>
      <c r="I20" s="1529"/>
      <c r="J20" s="1530">
        <f t="shared" si="1"/>
        <v>240</v>
      </c>
      <c r="K20" s="482">
        <f t="shared" si="3"/>
        <v>106</v>
      </c>
      <c r="L20" s="1531">
        <f t="shared" si="7"/>
        <v>60</v>
      </c>
      <c r="M20" s="1531">
        <v>30</v>
      </c>
      <c r="N20" s="1531"/>
      <c r="O20" s="1532">
        <v>30</v>
      </c>
      <c r="P20" s="1531">
        <v>46</v>
      </c>
      <c r="Q20" s="1532"/>
      <c r="R20" s="1531"/>
      <c r="S20" s="1532"/>
      <c r="T20" s="1531"/>
      <c r="U20" s="1533" t="s">
        <v>62</v>
      </c>
      <c r="V20" s="482">
        <f t="shared" si="5"/>
        <v>134</v>
      </c>
      <c r="W20" s="1531">
        <f t="shared" si="2"/>
        <v>84</v>
      </c>
      <c r="X20" s="1532">
        <v>52</v>
      </c>
      <c r="Y20" s="1534"/>
      <c r="Z20" s="1532">
        <v>32</v>
      </c>
      <c r="AA20" s="1531">
        <v>50</v>
      </c>
      <c r="AB20" s="1532"/>
      <c r="AC20" s="1534"/>
      <c r="AD20" s="1535"/>
      <c r="AE20" s="1536" t="s">
        <v>62</v>
      </c>
      <c r="AF20" s="1537"/>
      <c r="AG20" s="1533"/>
    </row>
    <row r="21" spans="1:34" s="215" customFormat="1" ht="18.75" customHeight="1" thickBot="1" x14ac:dyDescent="0.3">
      <c r="B21" s="53" t="s">
        <v>610</v>
      </c>
      <c r="C21" s="1538" t="s">
        <v>258</v>
      </c>
      <c r="D21" s="1539"/>
      <c r="E21" s="1540"/>
      <c r="F21" s="1540"/>
      <c r="G21" s="1487">
        <f t="shared" si="6"/>
        <v>3</v>
      </c>
      <c r="H21" s="1541">
        <v>90</v>
      </c>
      <c r="I21" s="1542"/>
      <c r="J21" s="1543">
        <f t="shared" si="1"/>
        <v>90</v>
      </c>
      <c r="K21" s="12">
        <f t="shared" si="3"/>
        <v>90</v>
      </c>
      <c r="L21" s="222">
        <f t="shared" si="7"/>
        <v>60</v>
      </c>
      <c r="M21" s="222">
        <v>40</v>
      </c>
      <c r="N21" s="222"/>
      <c r="O21" s="222">
        <v>20</v>
      </c>
      <c r="P21" s="222">
        <v>30</v>
      </c>
      <c r="Q21" s="222"/>
      <c r="R21" s="1449"/>
      <c r="S21" s="1449"/>
      <c r="T21" s="1453" t="s">
        <v>58</v>
      </c>
      <c r="U21" s="1450"/>
      <c r="V21" s="221"/>
      <c r="W21" s="222"/>
      <c r="X21" s="1449"/>
      <c r="Y21" s="1449"/>
      <c r="Z21" s="1449"/>
      <c r="AA21" s="1449"/>
      <c r="AB21" s="1449"/>
      <c r="AC21" s="1449"/>
      <c r="AD21" s="1453"/>
      <c r="AE21" s="1450"/>
      <c r="AF21" s="1544"/>
      <c r="AG21" s="1545"/>
    </row>
    <row r="22" spans="1:34" s="1439" customFormat="1" ht="30" customHeight="1" thickBot="1" x14ac:dyDescent="0.3">
      <c r="A22" s="1498"/>
      <c r="B22" s="53" t="s">
        <v>611</v>
      </c>
      <c r="C22" s="1546" t="s">
        <v>612</v>
      </c>
      <c r="D22" s="1547"/>
      <c r="E22" s="1548"/>
      <c r="F22" s="1548"/>
      <c r="G22" s="1487">
        <f t="shared" si="6"/>
        <v>4</v>
      </c>
      <c r="H22" s="1549">
        <v>120</v>
      </c>
      <c r="I22" s="1550"/>
      <c r="J22" s="1543">
        <f t="shared" si="1"/>
        <v>120</v>
      </c>
      <c r="K22" s="12"/>
      <c r="L22" s="222"/>
      <c r="M22" s="1551"/>
      <c r="N22" s="1551"/>
      <c r="O22" s="1551"/>
      <c r="P22" s="1551"/>
      <c r="Q22" s="1551"/>
      <c r="R22" s="1551"/>
      <c r="S22" s="1551"/>
      <c r="T22" s="1551"/>
      <c r="U22" s="1552"/>
      <c r="V22" s="221">
        <f t="shared" ref="V22" si="8">W22+AA22</f>
        <v>120</v>
      </c>
      <c r="W22" s="222">
        <f t="shared" ref="W22" si="9">X22+Y22+Z22</f>
        <v>84</v>
      </c>
      <c r="X22" s="290">
        <v>20</v>
      </c>
      <c r="Y22" s="290"/>
      <c r="Z22" s="290">
        <v>64</v>
      </c>
      <c r="AA22" s="290">
        <v>36</v>
      </c>
      <c r="AB22" s="290"/>
      <c r="AC22" s="290"/>
      <c r="AD22" s="290"/>
      <c r="AE22" s="1553" t="s">
        <v>62</v>
      </c>
      <c r="AF22" s="1554"/>
      <c r="AG22" s="1555"/>
    </row>
    <row r="23" spans="1:34" s="1439" customFormat="1" ht="31.5" customHeight="1" thickBot="1" x14ac:dyDescent="0.3">
      <c r="A23" s="1498"/>
      <c r="B23" s="1556" t="s">
        <v>613</v>
      </c>
      <c r="C23" s="1557" t="s">
        <v>614</v>
      </c>
      <c r="D23" s="1558"/>
      <c r="E23" s="1559"/>
      <c r="F23" s="1559"/>
      <c r="G23" s="1487">
        <f t="shared" si="6"/>
        <v>6</v>
      </c>
      <c r="H23" s="1541">
        <v>180</v>
      </c>
      <c r="I23" s="1560"/>
      <c r="J23" s="1543">
        <f t="shared" si="1"/>
        <v>180</v>
      </c>
      <c r="K23" s="19"/>
      <c r="L23" s="1403"/>
      <c r="M23" s="1561"/>
      <c r="N23" s="1561"/>
      <c r="O23" s="1561"/>
      <c r="P23" s="1561"/>
      <c r="Q23" s="1561"/>
      <c r="R23" s="1561"/>
      <c r="S23" s="1561"/>
      <c r="T23" s="1561"/>
      <c r="U23" s="1562"/>
      <c r="V23" s="1560">
        <f>W23+AA23</f>
        <v>180</v>
      </c>
      <c r="W23" s="1561">
        <f>X23+Y23+Z23</f>
        <v>126</v>
      </c>
      <c r="X23" s="1561">
        <v>84</v>
      </c>
      <c r="Y23" s="1561"/>
      <c r="Z23" s="1561">
        <v>42</v>
      </c>
      <c r="AA23" s="1561">
        <v>54</v>
      </c>
      <c r="AB23" s="1561"/>
      <c r="AC23" s="1561"/>
      <c r="AD23" s="1563" t="s">
        <v>58</v>
      </c>
      <c r="AE23" s="1562"/>
      <c r="AF23" s="1564"/>
      <c r="AG23" s="1565"/>
    </row>
    <row r="24" spans="1:34" s="1439" customFormat="1" ht="31.5" customHeight="1" x14ac:dyDescent="0.25">
      <c r="A24" s="1498"/>
      <c r="B24" s="1556" t="s">
        <v>83</v>
      </c>
      <c r="C24" s="1557" t="s">
        <v>615</v>
      </c>
      <c r="D24" s="1558"/>
      <c r="E24" s="1559"/>
      <c r="F24" s="1559"/>
      <c r="G24" s="1487">
        <f t="shared" si="6"/>
        <v>3</v>
      </c>
      <c r="H24" s="1566">
        <v>90</v>
      </c>
      <c r="I24" s="1560"/>
      <c r="J24" s="1567">
        <f t="shared" si="1"/>
        <v>90</v>
      </c>
      <c r="K24" s="19"/>
      <c r="L24" s="1403"/>
      <c r="M24" s="1561"/>
      <c r="N24" s="1561"/>
      <c r="O24" s="1561"/>
      <c r="P24" s="1561"/>
      <c r="Q24" s="1561"/>
      <c r="R24" s="1561"/>
      <c r="S24" s="1561"/>
      <c r="T24" s="1561"/>
      <c r="U24" s="1562"/>
      <c r="V24" s="1568">
        <f>W24+AA24</f>
        <v>90</v>
      </c>
      <c r="W24" s="1569">
        <f>X24+Y24+Z24</f>
        <v>62</v>
      </c>
      <c r="X24" s="1569">
        <v>42</v>
      </c>
      <c r="Y24" s="1569"/>
      <c r="Z24" s="1569">
        <v>20</v>
      </c>
      <c r="AA24" s="1569">
        <v>28</v>
      </c>
      <c r="AB24" s="1569"/>
      <c r="AC24" s="1569"/>
      <c r="AD24" s="1570" t="s">
        <v>58</v>
      </c>
      <c r="AE24" s="1562"/>
      <c r="AF24" s="1564"/>
      <c r="AG24" s="1565"/>
    </row>
    <row r="25" spans="1:34" s="1439" customFormat="1" ht="15" customHeight="1" thickBot="1" x14ac:dyDescent="0.3">
      <c r="A25" s="1498"/>
      <c r="B25" s="1571"/>
      <c r="C25" s="1572"/>
      <c r="D25" s="1573"/>
      <c r="E25" s="1574"/>
      <c r="F25" s="1574"/>
      <c r="G25" s="1575"/>
      <c r="H25" s="1576"/>
      <c r="I25" s="1577"/>
      <c r="J25" s="1578"/>
      <c r="K25" s="1579"/>
      <c r="L25" s="1580"/>
      <c r="M25" s="1580"/>
      <c r="N25" s="1580"/>
      <c r="O25" s="1580"/>
      <c r="P25" s="1580"/>
      <c r="Q25" s="1580"/>
      <c r="R25" s="1580"/>
      <c r="S25" s="1580"/>
      <c r="T25" s="1580"/>
      <c r="U25" s="1575"/>
      <c r="V25" s="1579"/>
      <c r="W25" s="1580"/>
      <c r="X25" s="1580"/>
      <c r="Y25" s="1580"/>
      <c r="Z25" s="1580"/>
      <c r="AA25" s="1580"/>
      <c r="AB25" s="1580"/>
      <c r="AC25" s="1580"/>
      <c r="AD25" s="1580"/>
      <c r="AE25" s="1575"/>
      <c r="AF25" s="1581"/>
      <c r="AG25" s="1582"/>
    </row>
    <row r="26" spans="1:34" s="1439" customFormat="1" ht="17.25" customHeight="1" thickBot="1" x14ac:dyDescent="0.3">
      <c r="A26" s="1498"/>
      <c r="B26" s="1583"/>
      <c r="C26" s="1584" t="s">
        <v>95</v>
      </c>
      <c r="D26" s="1585"/>
      <c r="E26" s="1586"/>
      <c r="F26" s="1586"/>
      <c r="G26" s="1587">
        <f t="shared" ref="G26:O26" si="10">SUM(G9:G25)</f>
        <v>60</v>
      </c>
      <c r="H26" s="1588">
        <f t="shared" si="10"/>
        <v>1872</v>
      </c>
      <c r="I26" s="1589">
        <f t="shared" si="10"/>
        <v>0</v>
      </c>
      <c r="J26" s="1590">
        <f t="shared" si="10"/>
        <v>1800</v>
      </c>
      <c r="K26" s="1588">
        <f t="shared" si="10"/>
        <v>886</v>
      </c>
      <c r="L26" s="1591">
        <f t="shared" si="10"/>
        <v>450</v>
      </c>
      <c r="M26" s="1591">
        <f t="shared" si="10"/>
        <v>234</v>
      </c>
      <c r="N26" s="1591">
        <f t="shared" si="10"/>
        <v>20</v>
      </c>
      <c r="O26" s="1591">
        <f t="shared" si="10"/>
        <v>196</v>
      </c>
      <c r="P26" s="1591">
        <f>SUM(P9:P25)</f>
        <v>436</v>
      </c>
      <c r="Q26" s="1591"/>
      <c r="R26" s="1591"/>
      <c r="S26" s="1591"/>
      <c r="T26" s="1591"/>
      <c r="U26" s="1587"/>
      <c r="V26" s="1591">
        <f t="shared" ref="V26:X26" si="11">SUM(V9:V25)</f>
        <v>914</v>
      </c>
      <c r="W26" s="1591">
        <f t="shared" si="11"/>
        <v>630</v>
      </c>
      <c r="X26" s="1591">
        <f t="shared" si="11"/>
        <v>256</v>
      </c>
      <c r="Y26" s="1591">
        <f>SUM(Y9:Y25)</f>
        <v>16</v>
      </c>
      <c r="Z26" s="1591">
        <f t="shared" ref="Z26:AA26" si="12">SUM(Z9:Z25)</f>
        <v>358</v>
      </c>
      <c r="AA26" s="1591">
        <f t="shared" si="12"/>
        <v>284</v>
      </c>
      <c r="AB26" s="1591"/>
      <c r="AC26" s="1591"/>
      <c r="AD26" s="1591"/>
      <c r="AE26" s="1587"/>
      <c r="AF26" s="1592"/>
      <c r="AG26" s="1593"/>
    </row>
    <row r="27" spans="1:34" s="1439" customFormat="1" ht="14.25" customHeight="1" x14ac:dyDescent="0.25">
      <c r="A27" s="1498"/>
      <c r="B27" s="1594"/>
      <c r="C27" s="1595" t="s">
        <v>96</v>
      </c>
      <c r="D27" s="1596"/>
      <c r="E27" s="1428"/>
      <c r="F27" s="1597"/>
      <c r="G27" s="1598"/>
      <c r="H27" s="1599"/>
      <c r="I27" s="1600"/>
      <c r="J27" s="1601"/>
      <c r="K27" s="1599"/>
      <c r="L27" s="1602">
        <f>L26/15</f>
        <v>30</v>
      </c>
      <c r="M27" s="1603"/>
      <c r="N27" s="1603"/>
      <c r="O27" s="1603"/>
      <c r="P27" s="1603"/>
      <c r="Q27" s="1603"/>
      <c r="R27" s="1603"/>
      <c r="S27" s="1603"/>
      <c r="T27" s="1603"/>
      <c r="U27" s="1604"/>
      <c r="V27" s="1599"/>
      <c r="W27" s="1602">
        <f>W26/21</f>
        <v>30</v>
      </c>
      <c r="X27" s="1603"/>
      <c r="Y27" s="1603"/>
      <c r="Z27" s="1603"/>
      <c r="AA27" s="1603"/>
      <c r="AB27" s="1603"/>
      <c r="AC27" s="1603"/>
      <c r="AD27" s="1603"/>
      <c r="AE27" s="1604"/>
      <c r="AF27" s="1554"/>
      <c r="AG27" s="1555"/>
    </row>
    <row r="28" spans="1:34" s="1439" customFormat="1" ht="33" customHeight="1" x14ac:dyDescent="0.25">
      <c r="A28" s="1498"/>
      <c r="B28" s="1605"/>
      <c r="C28" s="1606" t="s">
        <v>102</v>
      </c>
      <c r="D28" s="1547"/>
      <c r="E28" s="1548"/>
      <c r="F28" s="1607"/>
      <c r="G28" s="1608"/>
      <c r="H28" s="1550"/>
      <c r="I28" s="1609"/>
      <c r="J28" s="1608"/>
      <c r="K28" s="1550"/>
      <c r="L28" s="1551"/>
      <c r="M28" s="1551"/>
      <c r="N28" s="1551"/>
      <c r="O28" s="1551"/>
      <c r="P28" s="1551"/>
      <c r="Q28" s="1551"/>
      <c r="R28" s="1551"/>
      <c r="S28" s="1551"/>
      <c r="T28" s="1551"/>
      <c r="U28" s="1552"/>
      <c r="V28" s="1550"/>
      <c r="W28" s="1551"/>
      <c r="X28" s="1551"/>
      <c r="Y28" s="1551"/>
      <c r="Z28" s="1551"/>
      <c r="AA28" s="1551"/>
      <c r="AB28" s="1551"/>
      <c r="AC28" s="1551"/>
      <c r="AD28" s="1551"/>
      <c r="AE28" s="1552"/>
      <c r="AF28" s="1554"/>
      <c r="AG28" s="1555"/>
    </row>
    <row r="29" spans="1:34" s="1439" customFormat="1" ht="19.5" customHeight="1" x14ac:dyDescent="0.25">
      <c r="A29" s="1498"/>
      <c r="B29" s="1605"/>
      <c r="C29" s="1606" t="s">
        <v>97</v>
      </c>
      <c r="D29" s="1547"/>
      <c r="E29" s="1548"/>
      <c r="F29" s="1607"/>
      <c r="G29" s="1608"/>
      <c r="H29" s="1550"/>
      <c r="I29" s="1609"/>
      <c r="J29" s="1608"/>
      <c r="K29" s="1550"/>
      <c r="L29" s="1551"/>
      <c r="M29" s="1551"/>
      <c r="N29" s="1551"/>
      <c r="O29" s="1551"/>
      <c r="P29" s="1551"/>
      <c r="Q29" s="1551"/>
      <c r="R29" s="1551"/>
      <c r="S29" s="1551"/>
      <c r="T29" s="1551">
        <v>5</v>
      </c>
      <c r="U29" s="1552"/>
      <c r="V29" s="1550"/>
      <c r="W29" s="1551"/>
      <c r="X29" s="1551"/>
      <c r="Y29" s="1551"/>
      <c r="Z29" s="1551"/>
      <c r="AA29" s="1551"/>
      <c r="AB29" s="1551"/>
      <c r="AC29" s="1551"/>
      <c r="AD29" s="1551">
        <v>4</v>
      </c>
      <c r="AE29" s="1552"/>
      <c r="AF29" s="1554"/>
      <c r="AG29" s="1555"/>
    </row>
    <row r="30" spans="1:34" s="1439" customFormat="1" ht="18.75" customHeight="1" thickBot="1" x14ac:dyDescent="0.3">
      <c r="A30" s="1498"/>
      <c r="B30" s="1610"/>
      <c r="C30" s="1611" t="s">
        <v>99</v>
      </c>
      <c r="D30" s="1559"/>
      <c r="E30" s="1559"/>
      <c r="F30" s="1612"/>
      <c r="G30" s="1613"/>
      <c r="H30" s="1560"/>
      <c r="I30" s="1614"/>
      <c r="J30" s="1613"/>
      <c r="K30" s="1560"/>
      <c r="L30" s="1561"/>
      <c r="M30" s="1561"/>
      <c r="N30" s="1561"/>
      <c r="O30" s="1561"/>
      <c r="P30" s="1561"/>
      <c r="Q30" s="1561"/>
      <c r="R30" s="1561"/>
      <c r="S30" s="1561"/>
      <c r="T30" s="1561"/>
      <c r="U30" s="1562">
        <v>3</v>
      </c>
      <c r="V30" s="1560"/>
      <c r="W30" s="1561"/>
      <c r="X30" s="1561"/>
      <c r="Y30" s="1561"/>
      <c r="Z30" s="1561"/>
      <c r="AA30" s="1561"/>
      <c r="AB30" s="1561"/>
      <c r="AC30" s="1561"/>
      <c r="AD30" s="1561"/>
      <c r="AE30" s="1562">
        <v>3</v>
      </c>
      <c r="AF30" s="1554"/>
      <c r="AG30" s="1555"/>
    </row>
    <row r="31" spans="1:34" s="4" customFormat="1" ht="19.5" customHeight="1" thickBot="1" x14ac:dyDescent="0.3">
      <c r="A31" s="848"/>
      <c r="B31" s="1583"/>
      <c r="C31" s="1615" t="s">
        <v>103</v>
      </c>
      <c r="D31" s="1586"/>
      <c r="E31" s="1586"/>
      <c r="F31" s="1616"/>
      <c r="G31" s="1590"/>
      <c r="H31" s="1588"/>
      <c r="I31" s="1589"/>
      <c r="J31" s="1590"/>
      <c r="K31" s="1588">
        <v>885</v>
      </c>
      <c r="L31" s="1591">
        <v>496</v>
      </c>
      <c r="M31" s="1591">
        <v>256</v>
      </c>
      <c r="N31" s="1591"/>
      <c r="O31" s="1591">
        <v>240</v>
      </c>
      <c r="P31" s="1591">
        <v>389</v>
      </c>
      <c r="Q31" s="1591"/>
      <c r="R31" s="1591"/>
      <c r="S31" s="1591"/>
      <c r="T31" s="1591">
        <v>5</v>
      </c>
      <c r="U31" s="1587">
        <v>3</v>
      </c>
      <c r="V31" s="1588">
        <v>1175</v>
      </c>
      <c r="W31" s="1591">
        <v>626</v>
      </c>
      <c r="X31" s="1591">
        <v>286</v>
      </c>
      <c r="Y31" s="1591"/>
      <c r="Z31" s="1591">
        <v>330</v>
      </c>
      <c r="AA31" s="1591">
        <v>549</v>
      </c>
      <c r="AB31" s="1591"/>
      <c r="AC31" s="1591"/>
      <c r="AD31" s="1591">
        <v>4</v>
      </c>
      <c r="AE31" s="1587">
        <v>3</v>
      </c>
      <c r="AF31" s="1581"/>
      <c r="AG31" s="1582"/>
    </row>
    <row r="32" spans="1:34" x14ac:dyDescent="0.25">
      <c r="B32" s="848"/>
    </row>
    <row r="33" spans="2:56" s="4" customFormat="1" ht="21.75" customHeight="1" x14ac:dyDescent="0.3">
      <c r="B33"/>
      <c r="C33" s="531" t="s">
        <v>130</v>
      </c>
      <c r="D33" s="180"/>
      <c r="E33" s="180"/>
      <c r="F33" s="180"/>
      <c r="G33" s="180"/>
      <c r="H33" s="1476"/>
      <c r="I33" s="180"/>
      <c r="J33" s="180"/>
      <c r="K33" s="180"/>
      <c r="L33" s="1476"/>
      <c r="M33" s="1476"/>
      <c r="N33" s="180"/>
      <c r="O33" s="1476"/>
      <c r="P33" s="1476" t="s">
        <v>131</v>
      </c>
      <c r="Q33" s="180"/>
      <c r="R33" s="180"/>
      <c r="S33" s="180"/>
      <c r="T33" s="180"/>
      <c r="U33" s="180"/>
      <c r="V33" s="1476"/>
      <c r="W33" s="1477"/>
      <c r="X33" s="1477"/>
      <c r="Y33" s="182"/>
      <c r="Z33" s="1478"/>
      <c r="AA33" s="1478"/>
      <c r="AB33" s="183"/>
      <c r="AC33" s="183"/>
      <c r="AD33" s="184"/>
      <c r="AE33" s="184"/>
      <c r="AF33" s="182"/>
      <c r="AG33" s="185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</row>
    <row r="34" spans="2:56" s="4" customFormat="1" ht="15.75" customHeight="1" x14ac:dyDescent="0.25">
      <c r="B34"/>
      <c r="C34" s="1706"/>
      <c r="D34" s="1706"/>
      <c r="E34" s="1706"/>
      <c r="F34" s="1706"/>
      <c r="G34" s="1706"/>
      <c r="H34" s="1706"/>
      <c r="I34" s="1706"/>
      <c r="J34" s="1706"/>
      <c r="K34" s="1706"/>
      <c r="L34" s="1706"/>
      <c r="M34" s="1706"/>
      <c r="N34" s="1706"/>
      <c r="O34" s="1706"/>
      <c r="P34" s="1452"/>
      <c r="V34" s="1452"/>
      <c r="W34" s="1452" t="s">
        <v>132</v>
      </c>
      <c r="X34" s="1479"/>
      <c r="Y34" s="188" t="s">
        <v>133</v>
      </c>
      <c r="Z34" s="1480"/>
      <c r="AA34" s="1480"/>
      <c r="AB34" s="186"/>
      <c r="AC34" s="189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</row>
    <row r="35" spans="2:56" s="4" customFormat="1" ht="21.75" customHeight="1" x14ac:dyDescent="0.3">
      <c r="C35" s="532"/>
      <c r="D35" s="1330"/>
      <c r="E35" s="1330"/>
      <c r="F35" s="1330"/>
      <c r="G35" s="1330"/>
      <c r="H35" s="1481"/>
      <c r="I35" s="1330"/>
      <c r="J35" s="1330"/>
      <c r="K35" s="1330"/>
      <c r="L35" s="1481"/>
      <c r="M35" s="1481"/>
      <c r="N35" s="1330"/>
      <c r="O35" s="1481"/>
      <c r="P35" s="1476"/>
      <c r="Q35" s="180"/>
      <c r="R35" s="180"/>
      <c r="S35" s="180"/>
      <c r="T35" s="180"/>
      <c r="U35" s="180"/>
      <c r="V35" s="1476"/>
      <c r="W35" s="1476"/>
      <c r="X35" s="1476"/>
      <c r="Y35" s="182"/>
      <c r="Z35" s="1482"/>
      <c r="AA35" s="1482"/>
      <c r="AB35" s="182"/>
      <c r="AC35" s="192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</row>
    <row r="36" spans="2:56" s="4" customFormat="1" ht="23.25" customHeight="1" x14ac:dyDescent="0.3">
      <c r="C36" s="532"/>
      <c r="D36" s="1330"/>
      <c r="E36" s="1330"/>
      <c r="F36" s="1330"/>
      <c r="G36" s="1330"/>
      <c r="H36" s="1481"/>
      <c r="I36" s="1330"/>
      <c r="J36" s="1330"/>
      <c r="K36" s="1330"/>
      <c r="L36" s="1481"/>
      <c r="M36" s="1481"/>
      <c r="N36" s="1330"/>
      <c r="O36" s="1481"/>
      <c r="P36" s="1476" t="s">
        <v>134</v>
      </c>
      <c r="Q36" s="180"/>
      <c r="R36" s="180"/>
      <c r="S36" s="180"/>
      <c r="T36" s="180"/>
      <c r="U36" s="180"/>
      <c r="V36" s="1476"/>
      <c r="W36" s="1477"/>
      <c r="X36" s="1477"/>
      <c r="Y36" s="182"/>
      <c r="Z36" s="1478"/>
      <c r="AA36" s="1478"/>
      <c r="AB36" s="183"/>
      <c r="AC36" s="18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</row>
    <row r="37" spans="2:56" s="4" customFormat="1" ht="18.75" customHeight="1" x14ac:dyDescent="0.25">
      <c r="C37" s="532"/>
      <c r="D37" s="1330"/>
      <c r="E37" s="1330"/>
      <c r="F37" s="1330"/>
      <c r="G37" s="1330"/>
      <c r="H37" s="1481"/>
      <c r="I37" s="1330"/>
      <c r="J37" s="1330"/>
      <c r="K37" s="1330"/>
      <c r="L37" s="1481"/>
      <c r="M37" s="1481"/>
      <c r="N37" s="1330"/>
      <c r="O37" s="1481"/>
      <c r="P37" s="1452"/>
      <c r="V37" s="1452"/>
      <c r="W37" s="1452" t="s">
        <v>132</v>
      </c>
      <c r="X37" s="1479"/>
      <c r="Y37" s="188" t="s">
        <v>133</v>
      </c>
      <c r="Z37" s="1480"/>
      <c r="AA37" s="1480"/>
      <c r="AB37" s="186"/>
      <c r="AC37" s="189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</row>
    <row r="38" spans="2:56" s="4" customFormat="1" ht="18" customHeight="1" x14ac:dyDescent="0.25">
      <c r="C38" s="97"/>
      <c r="H38" s="1424"/>
      <c r="J38" s="145"/>
      <c r="L38" s="1452"/>
      <c r="M38" s="1452"/>
      <c r="O38" s="1452"/>
      <c r="P38" s="1452"/>
      <c r="V38" s="1452"/>
      <c r="W38" s="1452"/>
      <c r="X38" s="1452"/>
      <c r="Z38" s="1452"/>
      <c r="AA38" s="1452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</row>
    <row r="39" spans="2:56" s="4" customFormat="1" ht="16.5" customHeight="1" x14ac:dyDescent="0.3">
      <c r="B39" s="4" t="s">
        <v>595</v>
      </c>
      <c r="C39" s="97" t="s">
        <v>616</v>
      </c>
      <c r="H39" s="1424"/>
      <c r="J39" s="145"/>
      <c r="L39" s="1452"/>
      <c r="M39" s="1452"/>
      <c r="O39" s="1452"/>
      <c r="P39" s="1452"/>
      <c r="V39" s="1452"/>
      <c r="W39" s="1452"/>
      <c r="X39" s="1452"/>
      <c r="Z39" s="1452"/>
      <c r="AA39" s="1452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</row>
    <row r="40" spans="2:56" s="4" customFormat="1" ht="27" customHeight="1" x14ac:dyDescent="0.25">
      <c r="B40" s="4" t="s">
        <v>617</v>
      </c>
      <c r="C40" s="97" t="s">
        <v>618</v>
      </c>
      <c r="H40" s="1424"/>
      <c r="J40" s="145"/>
      <c r="L40" s="1452"/>
      <c r="M40" s="1452"/>
      <c r="O40" s="1452"/>
      <c r="P40" s="1452"/>
      <c r="V40" s="1452"/>
      <c r="W40" s="1452"/>
      <c r="X40" s="1452"/>
      <c r="Z40" s="1452"/>
      <c r="AA40" s="1452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</row>
    <row r="41" spans="2:56" s="4" customFormat="1" ht="25.5" customHeight="1" x14ac:dyDescent="0.25">
      <c r="C41" s="97"/>
      <c r="H41" s="1424"/>
      <c r="J41" s="145"/>
      <c r="L41" s="1452"/>
      <c r="M41" s="1452"/>
      <c r="O41" s="1452"/>
      <c r="P41" s="1452"/>
      <c r="V41" s="1452"/>
      <c r="W41" s="1452"/>
      <c r="X41" s="1452"/>
      <c r="Z41" s="1452"/>
      <c r="AA41" s="1452"/>
    </row>
    <row r="42" spans="2:56" s="4" customFormat="1" ht="13.5" customHeight="1" x14ac:dyDescent="0.25">
      <c r="C42" s="97"/>
      <c r="H42" s="1424"/>
      <c r="J42" s="145"/>
      <c r="L42" s="1452"/>
      <c r="M42" s="1452"/>
      <c r="O42" s="1452"/>
      <c r="P42" s="1452"/>
      <c r="V42" s="1452"/>
      <c r="W42" s="1452"/>
      <c r="X42" s="1452"/>
      <c r="Z42" s="1452"/>
      <c r="AA42" s="1452"/>
    </row>
    <row r="43" spans="2:56" s="4" customFormat="1" ht="28.5" customHeight="1" x14ac:dyDescent="0.25">
      <c r="C43" s="97"/>
      <c r="H43" s="1424"/>
      <c r="J43" s="145"/>
      <c r="L43" s="1452"/>
      <c r="M43" s="1452"/>
      <c r="O43" s="1452"/>
      <c r="P43" s="1452"/>
      <c r="V43" s="1452"/>
      <c r="W43" s="1452"/>
      <c r="X43" s="1452"/>
      <c r="Z43" s="1452"/>
      <c r="AA43" s="1452"/>
    </row>
    <row r="44" spans="2:56" s="4" customFormat="1" ht="13.5" customHeight="1" x14ac:dyDescent="0.25">
      <c r="C44" s="97"/>
      <c r="H44" s="1424"/>
      <c r="J44" s="145"/>
      <c r="L44" s="1452"/>
      <c r="M44" s="1452"/>
      <c r="O44" s="1452"/>
      <c r="P44" s="1452"/>
      <c r="V44" s="1452"/>
      <c r="W44" s="1452"/>
      <c r="X44" s="1452"/>
      <c r="Z44" s="1452"/>
      <c r="AA44" s="1452"/>
    </row>
    <row r="45" spans="2:56" s="4" customFormat="1" ht="13.5" customHeight="1" x14ac:dyDescent="0.25">
      <c r="C45" s="97"/>
      <c r="H45" s="1424"/>
      <c r="J45" s="145"/>
      <c r="L45" s="1452"/>
      <c r="M45" s="1452"/>
      <c r="O45" s="1452"/>
      <c r="P45" s="1452"/>
      <c r="V45" s="1452"/>
      <c r="W45" s="1452"/>
      <c r="X45" s="1452"/>
      <c r="Z45" s="1452"/>
      <c r="AA45" s="1452"/>
    </row>
    <row r="46" spans="2:56" s="4" customFormat="1" ht="13.5" customHeight="1" x14ac:dyDescent="0.25">
      <c r="C46" s="97"/>
      <c r="H46" s="1424"/>
      <c r="J46" s="145"/>
      <c r="L46" s="1452"/>
      <c r="M46" s="1452"/>
      <c r="O46" s="1452"/>
      <c r="P46" s="1452"/>
      <c r="V46" s="1452"/>
      <c r="W46" s="1452"/>
      <c r="X46" s="1452"/>
      <c r="Z46" s="1452"/>
      <c r="AA46" s="1452"/>
    </row>
    <row r="47" spans="2:56" s="4" customFormat="1" ht="13.5" customHeight="1" x14ac:dyDescent="0.25">
      <c r="C47" s="97"/>
      <c r="H47" s="1424"/>
      <c r="J47" s="145"/>
      <c r="L47" s="1452"/>
      <c r="M47" s="1452"/>
      <c r="O47" s="1452"/>
      <c r="P47" s="1452"/>
      <c r="V47" s="1452"/>
      <c r="W47" s="1452"/>
      <c r="X47" s="1452"/>
      <c r="Z47" s="1452"/>
      <c r="AA47" s="1452"/>
    </row>
    <row r="48" spans="2:56" s="4" customFormat="1" ht="13.5" customHeight="1" x14ac:dyDescent="0.25">
      <c r="C48" s="97"/>
      <c r="H48" s="1424"/>
      <c r="J48" s="145"/>
      <c r="L48" s="1452"/>
      <c r="M48" s="1452"/>
      <c r="O48" s="1452"/>
      <c r="P48" s="1452"/>
      <c r="V48" s="1452"/>
      <c r="W48" s="1452"/>
      <c r="X48" s="1452"/>
      <c r="Z48" s="1452"/>
      <c r="AA48" s="1452"/>
    </row>
    <row r="49" spans="3:27" s="4" customFormat="1" ht="13.5" customHeight="1" x14ac:dyDescent="0.25">
      <c r="C49" s="97"/>
      <c r="H49" s="1424"/>
      <c r="J49" s="145"/>
      <c r="L49" s="1452"/>
      <c r="M49" s="1452"/>
      <c r="O49" s="1452"/>
      <c r="P49" s="1452"/>
      <c r="V49" s="1452"/>
      <c r="W49" s="1452"/>
      <c r="X49" s="1452"/>
      <c r="Z49" s="1452"/>
      <c r="AA49" s="1452"/>
    </row>
    <row r="50" spans="3:27" s="4" customFormat="1" ht="13.5" customHeight="1" x14ac:dyDescent="0.25">
      <c r="C50" s="97"/>
      <c r="H50" s="1424"/>
      <c r="J50" s="145"/>
      <c r="L50" s="1452"/>
      <c r="M50" s="1452"/>
      <c r="O50" s="1452"/>
      <c r="P50" s="1452"/>
      <c r="V50" s="1452"/>
      <c r="W50" s="1452"/>
      <c r="X50" s="1452"/>
      <c r="Z50" s="1452"/>
      <c r="AA50" s="1452"/>
    </row>
    <row r="51" spans="3:27" s="4" customFormat="1" ht="13.5" customHeight="1" x14ac:dyDescent="0.25">
      <c r="C51" s="97"/>
      <c r="H51" s="1424"/>
      <c r="J51" s="145"/>
      <c r="L51" s="1452"/>
      <c r="M51" s="1452"/>
      <c r="O51" s="1452"/>
      <c r="P51" s="1452"/>
      <c r="V51" s="1452"/>
      <c r="W51" s="1452"/>
      <c r="X51" s="1452"/>
      <c r="Z51" s="1452"/>
      <c r="AA51" s="1452"/>
    </row>
    <row r="52" spans="3:27" s="4" customFormat="1" ht="13.5" customHeight="1" x14ac:dyDescent="0.25">
      <c r="C52" s="97"/>
      <c r="H52" s="1424"/>
      <c r="J52" s="145"/>
      <c r="L52" s="1452"/>
      <c r="M52" s="1452"/>
      <c r="O52" s="1452"/>
      <c r="P52" s="1452"/>
      <c r="V52" s="1452"/>
      <c r="W52" s="1452"/>
      <c r="X52" s="1452"/>
      <c r="Z52" s="1452"/>
      <c r="AA52" s="1452"/>
    </row>
    <row r="53" spans="3:27" s="4" customFormat="1" ht="13.5" customHeight="1" x14ac:dyDescent="0.25">
      <c r="C53" s="97"/>
      <c r="H53" s="1424"/>
      <c r="J53" s="145"/>
      <c r="L53" s="1452"/>
      <c r="M53" s="1452"/>
      <c r="O53" s="1452"/>
      <c r="P53" s="1452"/>
      <c r="V53" s="1452"/>
      <c r="W53" s="1452"/>
      <c r="X53" s="1452"/>
      <c r="Z53" s="1452"/>
      <c r="AA53" s="1452"/>
    </row>
    <row r="54" spans="3:27" s="4" customFormat="1" ht="13.5" customHeight="1" x14ac:dyDescent="0.25">
      <c r="C54" s="97"/>
      <c r="H54" s="1424"/>
      <c r="J54" s="145"/>
      <c r="L54" s="1452"/>
      <c r="M54" s="1452"/>
      <c r="O54" s="1452"/>
      <c r="P54" s="1452"/>
      <c r="V54" s="1452"/>
      <c r="W54" s="1452"/>
      <c r="X54" s="1452"/>
      <c r="Z54" s="1452"/>
      <c r="AA54" s="1452"/>
    </row>
    <row r="55" spans="3:27" s="4" customFormat="1" ht="13.5" customHeight="1" x14ac:dyDescent="0.25">
      <c r="C55" s="97"/>
      <c r="H55" s="1424"/>
      <c r="J55" s="145"/>
      <c r="L55" s="1452"/>
      <c r="M55" s="1452"/>
      <c r="O55" s="1452"/>
      <c r="P55" s="1452"/>
      <c r="V55" s="1452"/>
      <c r="W55" s="1452"/>
      <c r="X55" s="1452"/>
      <c r="Z55" s="1452"/>
      <c r="AA55" s="1452"/>
    </row>
    <row r="56" spans="3:27" s="4" customFormat="1" x14ac:dyDescent="0.25">
      <c r="C56" s="97"/>
      <c r="H56" s="1424"/>
      <c r="J56" s="145"/>
      <c r="L56" s="1452"/>
      <c r="M56" s="1452"/>
      <c r="O56" s="1452"/>
      <c r="P56" s="1452"/>
      <c r="V56" s="1452"/>
      <c r="W56" s="1452"/>
      <c r="X56" s="1452"/>
      <c r="Z56" s="1452"/>
      <c r="AA56" s="1452"/>
    </row>
    <row r="57" spans="3:27" s="4" customFormat="1" x14ac:dyDescent="0.25">
      <c r="C57" s="97"/>
      <c r="H57" s="1424"/>
      <c r="J57" s="145"/>
      <c r="L57" s="1452"/>
      <c r="M57" s="1452"/>
      <c r="O57" s="1452"/>
      <c r="P57" s="1452"/>
      <c r="V57" s="1452"/>
      <c r="W57" s="1452"/>
      <c r="X57" s="1452"/>
      <c r="Z57" s="1452"/>
      <c r="AA57" s="1452"/>
    </row>
    <row r="58" spans="3:27" s="4" customFormat="1" x14ac:dyDescent="0.25">
      <c r="C58" s="97"/>
      <c r="H58" s="1424"/>
      <c r="J58" s="145"/>
      <c r="L58" s="1452"/>
      <c r="M58" s="1452"/>
      <c r="O58" s="1452"/>
      <c r="P58" s="1452"/>
      <c r="V58" s="1452"/>
      <c r="W58" s="1452"/>
      <c r="X58" s="1452"/>
      <c r="Z58" s="1452"/>
      <c r="AA58" s="1452"/>
    </row>
    <row r="59" spans="3:27" s="4" customFormat="1" x14ac:dyDescent="0.25">
      <c r="C59" s="97"/>
      <c r="H59" s="1424"/>
      <c r="J59" s="145"/>
      <c r="L59" s="1452"/>
      <c r="M59" s="1452"/>
      <c r="O59" s="1452"/>
      <c r="P59" s="1452"/>
      <c r="V59" s="1452"/>
      <c r="W59" s="1452"/>
      <c r="X59" s="1452"/>
      <c r="Z59" s="1452"/>
      <c r="AA59" s="1452"/>
    </row>
    <row r="60" spans="3:27" s="4" customFormat="1" x14ac:dyDescent="0.25">
      <c r="C60" s="97"/>
      <c r="H60" s="1424"/>
      <c r="J60" s="145"/>
      <c r="L60" s="1452"/>
      <c r="M60" s="1452"/>
      <c r="O60" s="1452"/>
      <c r="P60" s="1452"/>
      <c r="V60" s="1452"/>
      <c r="W60" s="1452"/>
      <c r="X60" s="1452"/>
      <c r="Z60" s="1452"/>
      <c r="AA60" s="1452"/>
    </row>
    <row r="61" spans="3:27" s="4" customFormat="1" x14ac:dyDescent="0.25">
      <c r="C61" s="97"/>
      <c r="H61" s="1424"/>
      <c r="J61" s="145"/>
      <c r="L61" s="1452"/>
      <c r="M61" s="1452"/>
      <c r="O61" s="1452"/>
      <c r="P61" s="1452"/>
      <c r="V61" s="1452"/>
      <c r="W61" s="1452"/>
      <c r="X61" s="1452"/>
      <c r="Z61" s="1452"/>
      <c r="AA61" s="1452"/>
    </row>
    <row r="62" spans="3:27" s="4" customFormat="1" x14ac:dyDescent="0.25">
      <c r="C62" s="97"/>
      <c r="H62" s="1424"/>
      <c r="J62" s="145"/>
      <c r="L62" s="1452"/>
      <c r="M62" s="1452"/>
      <c r="O62" s="1452"/>
      <c r="P62" s="1452"/>
      <c r="V62" s="1452"/>
      <c r="W62" s="1452"/>
      <c r="X62" s="1452"/>
      <c r="Z62" s="1452"/>
      <c r="AA62" s="1452"/>
    </row>
    <row r="63" spans="3:27" s="4" customFormat="1" x14ac:dyDescent="0.25">
      <c r="C63" s="97"/>
      <c r="H63" s="1424"/>
      <c r="J63" s="145"/>
      <c r="L63" s="1452"/>
      <c r="M63" s="1452"/>
      <c r="O63" s="1452"/>
      <c r="P63" s="1452"/>
      <c r="V63" s="1452"/>
      <c r="W63" s="1452"/>
      <c r="X63" s="1452"/>
      <c r="Z63" s="1452"/>
      <c r="AA63" s="1452"/>
    </row>
    <row r="64" spans="3:27" s="4" customFormat="1" x14ac:dyDescent="0.25">
      <c r="C64" s="97"/>
      <c r="H64" s="1424"/>
      <c r="J64" s="145"/>
      <c r="L64" s="1452"/>
      <c r="M64" s="1452"/>
      <c r="O64" s="1452"/>
      <c r="P64" s="1452"/>
      <c r="V64" s="1452"/>
      <c r="W64" s="1452"/>
      <c r="X64" s="1452"/>
      <c r="Z64" s="1452"/>
      <c r="AA64" s="1452"/>
    </row>
    <row r="65" spans="3:27" s="4" customFormat="1" ht="81" customHeight="1" x14ac:dyDescent="0.25">
      <c r="C65" s="97"/>
      <c r="H65" s="1424"/>
      <c r="J65" s="145"/>
      <c r="L65" s="1452"/>
      <c r="M65" s="1452"/>
      <c r="O65" s="1452"/>
      <c r="P65" s="1452"/>
      <c r="V65" s="1452"/>
      <c r="W65" s="1452"/>
      <c r="X65" s="1452"/>
      <c r="Z65" s="1452"/>
      <c r="AA65" s="1452"/>
    </row>
    <row r="66" spans="3:27" s="4" customFormat="1" x14ac:dyDescent="0.25">
      <c r="C66" s="97"/>
      <c r="H66" s="1424"/>
      <c r="J66" s="145"/>
      <c r="L66" s="1452"/>
      <c r="M66" s="1452"/>
      <c r="O66" s="1452"/>
      <c r="P66" s="1452"/>
      <c r="V66" s="1452"/>
      <c r="W66" s="1452"/>
      <c r="X66" s="1452"/>
      <c r="Z66" s="1452"/>
      <c r="AA66" s="1452"/>
    </row>
    <row r="67" spans="3:27" s="4" customFormat="1" x14ac:dyDescent="0.25">
      <c r="C67" s="97"/>
      <c r="H67" s="1424"/>
      <c r="J67" s="145"/>
      <c r="L67" s="1452"/>
      <c r="M67" s="1452"/>
      <c r="O67" s="1452"/>
      <c r="P67" s="1452"/>
      <c r="V67" s="1452"/>
      <c r="W67" s="1452"/>
      <c r="X67" s="1452"/>
      <c r="Z67" s="1452"/>
      <c r="AA67" s="1452"/>
    </row>
    <row r="68" spans="3:27" s="4" customFormat="1" x14ac:dyDescent="0.25">
      <c r="C68" s="97"/>
      <c r="H68" s="1424"/>
      <c r="J68" s="145"/>
      <c r="L68" s="1452"/>
      <c r="M68" s="1452"/>
      <c r="O68" s="1452"/>
      <c r="P68" s="1452"/>
      <c r="V68" s="1452"/>
      <c r="W68" s="1452"/>
      <c r="X68" s="1452"/>
      <c r="Z68" s="1452"/>
      <c r="AA68" s="1452"/>
    </row>
    <row r="69" spans="3:27" s="4" customFormat="1" x14ac:dyDescent="0.25">
      <c r="C69" s="97"/>
      <c r="H69" s="1424"/>
      <c r="J69" s="145"/>
      <c r="L69" s="1452"/>
      <c r="M69" s="1452"/>
      <c r="O69" s="1452"/>
      <c r="P69" s="1452"/>
      <c r="V69" s="1452"/>
      <c r="W69" s="1452"/>
      <c r="X69" s="1452"/>
      <c r="Z69" s="1452"/>
      <c r="AA69" s="1452"/>
    </row>
    <row r="70" spans="3:27" s="4" customFormat="1" x14ac:dyDescent="0.25">
      <c r="C70" s="97"/>
      <c r="H70" s="1424"/>
      <c r="J70" s="145"/>
      <c r="L70" s="1452"/>
      <c r="M70" s="1452"/>
      <c r="O70" s="1452"/>
      <c r="P70" s="1452"/>
      <c r="V70" s="1452"/>
      <c r="W70" s="1452"/>
      <c r="X70" s="1452"/>
      <c r="Z70" s="1452"/>
      <c r="AA70" s="1452"/>
    </row>
    <row r="71" spans="3:27" s="4" customFormat="1" ht="36.75" customHeight="1" x14ac:dyDescent="0.25">
      <c r="C71" s="97"/>
      <c r="H71" s="1424"/>
      <c r="J71" s="145"/>
      <c r="L71" s="1452"/>
      <c r="M71" s="1452"/>
      <c r="O71" s="1452"/>
      <c r="P71" s="1452"/>
      <c r="V71" s="1452"/>
      <c r="W71" s="1452"/>
      <c r="X71" s="1452"/>
      <c r="Z71" s="1452"/>
      <c r="AA71" s="1452"/>
    </row>
    <row r="72" spans="3:27" s="4" customFormat="1" x14ac:dyDescent="0.25">
      <c r="C72" s="97"/>
      <c r="H72" s="1424"/>
      <c r="J72" s="145"/>
      <c r="L72" s="1452"/>
      <c r="M72" s="1452"/>
      <c r="O72" s="1452"/>
      <c r="P72" s="1452"/>
      <c r="V72" s="1452"/>
      <c r="W72" s="1452"/>
      <c r="X72" s="1452"/>
      <c r="Z72" s="1452"/>
      <c r="AA72" s="1452"/>
    </row>
    <row r="73" spans="3:27" s="4" customFormat="1" ht="14.25" customHeight="1" x14ac:dyDescent="0.25">
      <c r="C73" s="97"/>
      <c r="H73" s="1424"/>
      <c r="J73" s="145"/>
      <c r="L73" s="1452"/>
      <c r="M73" s="1452"/>
      <c r="O73" s="1452"/>
      <c r="P73" s="1452"/>
      <c r="V73" s="1452"/>
      <c r="W73" s="1452"/>
      <c r="X73" s="1452"/>
      <c r="Z73" s="1452"/>
      <c r="AA73" s="1452"/>
    </row>
    <row r="74" spans="3:27" s="4" customFormat="1" x14ac:dyDescent="0.25">
      <c r="C74" s="97"/>
      <c r="H74" s="1424"/>
      <c r="J74" s="145"/>
      <c r="L74" s="1452"/>
      <c r="M74" s="1452"/>
      <c r="O74" s="1452"/>
      <c r="P74" s="1452"/>
      <c r="V74" s="1452"/>
      <c r="W74" s="1452"/>
      <c r="X74" s="1452"/>
      <c r="Z74" s="1452"/>
      <c r="AA74" s="1452"/>
    </row>
    <row r="75" spans="3:27" s="4" customFormat="1" x14ac:dyDescent="0.25">
      <c r="C75" s="97"/>
      <c r="H75" s="1424"/>
      <c r="J75" s="145"/>
      <c r="L75" s="1452"/>
      <c r="M75" s="1452"/>
      <c r="O75" s="1452"/>
      <c r="P75" s="1452"/>
      <c r="V75" s="1452"/>
      <c r="W75" s="1452"/>
      <c r="X75" s="1452"/>
      <c r="Z75" s="1452"/>
      <c r="AA75" s="1452"/>
    </row>
    <row r="76" spans="3:27" s="4" customFormat="1" x14ac:dyDescent="0.25">
      <c r="C76" s="97"/>
      <c r="H76" s="1424"/>
      <c r="J76" s="145"/>
      <c r="L76" s="1452"/>
      <c r="M76" s="1452"/>
      <c r="O76" s="1452"/>
      <c r="P76" s="1452"/>
      <c r="V76" s="1452"/>
      <c r="W76" s="1452"/>
      <c r="X76" s="1452"/>
      <c r="Z76" s="1452"/>
      <c r="AA76" s="1452"/>
    </row>
    <row r="77" spans="3:27" s="4" customFormat="1" x14ac:dyDescent="0.25">
      <c r="C77" s="97"/>
      <c r="H77" s="1424"/>
      <c r="J77" s="145"/>
      <c r="L77" s="1452"/>
      <c r="M77" s="1452"/>
      <c r="O77" s="1452"/>
      <c r="P77" s="1452"/>
      <c r="V77" s="1452"/>
      <c r="W77" s="1452"/>
      <c r="X77" s="1452"/>
      <c r="Z77" s="1452"/>
      <c r="AA77" s="1452"/>
    </row>
    <row r="78" spans="3:27" s="4" customFormat="1" x14ac:dyDescent="0.25">
      <c r="C78" s="97"/>
      <c r="H78" s="1424"/>
      <c r="J78" s="145"/>
      <c r="L78" s="1452"/>
      <c r="M78" s="1452"/>
      <c r="O78" s="1452"/>
      <c r="P78" s="1452"/>
      <c r="V78" s="1452"/>
      <c r="W78" s="1452"/>
      <c r="X78" s="1452"/>
      <c r="Z78" s="1452"/>
      <c r="AA78" s="1452"/>
    </row>
    <row r="79" spans="3:27" s="4" customFormat="1" x14ac:dyDescent="0.25">
      <c r="C79" s="97"/>
      <c r="H79" s="1424"/>
      <c r="J79" s="145"/>
      <c r="L79" s="1452"/>
      <c r="M79" s="1452"/>
      <c r="O79" s="1452"/>
      <c r="P79" s="1452"/>
      <c r="V79" s="1452"/>
      <c r="W79" s="1452"/>
      <c r="X79" s="1452"/>
      <c r="Z79" s="1452"/>
      <c r="AA79" s="1452"/>
    </row>
    <row r="80" spans="3:27" s="4" customFormat="1" x14ac:dyDescent="0.25">
      <c r="C80" s="97"/>
      <c r="H80" s="1424"/>
      <c r="J80" s="145"/>
      <c r="L80" s="1452"/>
      <c r="M80" s="1452"/>
      <c r="O80" s="1452"/>
      <c r="P80" s="1452"/>
      <c r="V80" s="1452"/>
      <c r="W80" s="1452"/>
      <c r="X80" s="1452"/>
      <c r="Z80" s="1452"/>
      <c r="AA80" s="1452"/>
    </row>
    <row r="81" spans="3:27" s="4" customFormat="1" x14ac:dyDescent="0.25">
      <c r="C81" s="97"/>
      <c r="H81" s="1424"/>
      <c r="J81" s="145"/>
      <c r="L81" s="1452"/>
      <c r="M81" s="1452"/>
      <c r="O81" s="1452"/>
      <c r="P81" s="1452"/>
      <c r="V81" s="1452"/>
      <c r="W81" s="1452"/>
      <c r="X81" s="1452"/>
      <c r="Z81" s="1452"/>
      <c r="AA81" s="1452"/>
    </row>
    <row r="82" spans="3:27" s="4" customFormat="1" x14ac:dyDescent="0.25">
      <c r="C82" s="97"/>
      <c r="H82" s="1424"/>
      <c r="J82" s="145"/>
      <c r="L82" s="1452"/>
      <c r="M82" s="1452"/>
      <c r="O82" s="1452"/>
      <c r="P82" s="1452"/>
      <c r="V82" s="1452"/>
      <c r="W82" s="1452"/>
      <c r="X82" s="1452"/>
      <c r="Z82" s="1452"/>
      <c r="AA82" s="1452"/>
    </row>
    <row r="83" spans="3:27" s="4" customFormat="1" x14ac:dyDescent="0.25">
      <c r="C83" s="97"/>
      <c r="H83" s="1424"/>
      <c r="J83" s="145"/>
      <c r="L83" s="1452"/>
      <c r="M83" s="1452"/>
      <c r="O83" s="1452"/>
      <c r="P83" s="1452"/>
      <c r="V83" s="1452"/>
      <c r="W83" s="1452"/>
      <c r="X83" s="1452"/>
      <c r="Z83" s="1452"/>
      <c r="AA83" s="1452"/>
    </row>
    <row r="84" spans="3:27" s="4" customFormat="1" x14ac:dyDescent="0.25">
      <c r="C84" s="97"/>
      <c r="H84" s="1424"/>
      <c r="J84" s="145"/>
      <c r="L84" s="1452"/>
      <c r="M84" s="1452"/>
      <c r="O84" s="1452"/>
      <c r="P84" s="1452"/>
      <c r="V84" s="1452"/>
      <c r="W84" s="1452"/>
      <c r="X84" s="1452"/>
      <c r="Z84" s="1452"/>
      <c r="AA84" s="1452"/>
    </row>
    <row r="85" spans="3:27" s="4" customFormat="1" x14ac:dyDescent="0.25">
      <c r="C85" s="97"/>
      <c r="H85" s="1424"/>
      <c r="J85" s="145"/>
      <c r="L85" s="1452"/>
      <c r="M85" s="1452"/>
      <c r="O85" s="1452"/>
      <c r="P85" s="1452"/>
      <c r="V85" s="1452"/>
      <c r="W85" s="1452"/>
      <c r="X85" s="1452"/>
      <c r="Z85" s="1452"/>
      <c r="AA85" s="1452"/>
    </row>
    <row r="86" spans="3:27" s="4" customFormat="1" x14ac:dyDescent="0.25">
      <c r="C86" s="97"/>
      <c r="H86" s="1424"/>
      <c r="J86" s="145"/>
      <c r="L86" s="1452"/>
      <c r="M86" s="1452"/>
      <c r="O86" s="1452"/>
      <c r="P86" s="1452"/>
      <c r="V86" s="1452"/>
      <c r="W86" s="1452"/>
      <c r="X86" s="1452"/>
      <c r="Z86" s="1452"/>
      <c r="AA86" s="1452"/>
    </row>
    <row r="87" spans="3:27" s="4" customFormat="1" x14ac:dyDescent="0.25">
      <c r="C87" s="97"/>
      <c r="H87" s="1424"/>
      <c r="J87" s="145"/>
      <c r="L87" s="1452"/>
      <c r="M87" s="1452"/>
      <c r="O87" s="1452"/>
      <c r="P87" s="1452"/>
      <c r="V87" s="1452"/>
      <c r="W87" s="1452"/>
      <c r="X87" s="1452"/>
      <c r="Z87" s="1452"/>
      <c r="AA87" s="1452"/>
    </row>
    <row r="88" spans="3:27" s="4" customFormat="1" x14ac:dyDescent="0.25">
      <c r="C88" s="97"/>
      <c r="H88" s="1424"/>
      <c r="J88" s="145"/>
      <c r="L88" s="1452"/>
      <c r="M88" s="1452"/>
      <c r="O88" s="1452"/>
      <c r="P88" s="1452"/>
      <c r="V88" s="1452"/>
      <c r="W88" s="1452"/>
      <c r="X88" s="1452"/>
      <c r="Z88" s="1452"/>
      <c r="AA88" s="1452"/>
    </row>
    <row r="89" spans="3:27" s="4" customFormat="1" x14ac:dyDescent="0.25">
      <c r="C89" s="97"/>
      <c r="H89" s="1424"/>
      <c r="J89" s="145"/>
      <c r="L89" s="1452"/>
      <c r="M89" s="1452"/>
      <c r="O89" s="1452"/>
      <c r="P89" s="1452"/>
      <c r="V89" s="1452"/>
      <c r="W89" s="1452"/>
      <c r="X89" s="1452"/>
      <c r="Z89" s="1452"/>
      <c r="AA89" s="1452"/>
    </row>
    <row r="90" spans="3:27" s="4" customFormat="1" x14ac:dyDescent="0.25">
      <c r="C90" s="97"/>
      <c r="H90" s="1424"/>
      <c r="J90" s="145"/>
      <c r="L90" s="1452"/>
      <c r="M90" s="1452"/>
      <c r="O90" s="1452"/>
      <c r="P90" s="1452"/>
      <c r="V90" s="1452"/>
      <c r="W90" s="1452"/>
      <c r="X90" s="1452"/>
      <c r="Z90" s="1452"/>
      <c r="AA90" s="1452"/>
    </row>
    <row r="91" spans="3:27" s="4" customFormat="1" x14ac:dyDescent="0.25">
      <c r="C91" s="97"/>
      <c r="H91" s="1424"/>
      <c r="J91" s="145"/>
      <c r="L91" s="1452"/>
      <c r="M91" s="1452"/>
      <c r="O91" s="1452"/>
      <c r="P91" s="1452"/>
      <c r="V91" s="1452"/>
      <c r="W91" s="1452"/>
      <c r="X91" s="1452"/>
      <c r="Z91" s="1452"/>
      <c r="AA91" s="1452"/>
    </row>
    <row r="92" spans="3:27" s="4" customFormat="1" x14ac:dyDescent="0.25">
      <c r="C92" s="97"/>
      <c r="H92" s="1424"/>
      <c r="J92" s="145"/>
      <c r="L92" s="1452"/>
      <c r="M92" s="1452"/>
      <c r="O92" s="1452"/>
      <c r="P92" s="1452"/>
      <c r="V92" s="1452"/>
      <c r="W92" s="1452"/>
      <c r="X92" s="1452"/>
      <c r="Z92" s="1452"/>
      <c r="AA92" s="1452"/>
    </row>
    <row r="93" spans="3:27" s="4" customFormat="1" x14ac:dyDescent="0.25">
      <c r="C93" s="97"/>
      <c r="H93" s="1424"/>
      <c r="J93" s="145"/>
      <c r="L93" s="1452"/>
      <c r="M93" s="1452"/>
      <c r="O93" s="1452"/>
      <c r="P93" s="1452"/>
      <c r="V93" s="1452"/>
      <c r="W93" s="1452"/>
      <c r="X93" s="1452"/>
      <c r="Z93" s="1452"/>
      <c r="AA93" s="1452"/>
    </row>
    <row r="94" spans="3:27" s="4" customFormat="1" x14ac:dyDescent="0.25">
      <c r="C94" s="97"/>
      <c r="H94" s="1424"/>
      <c r="J94" s="145"/>
      <c r="L94" s="1452"/>
      <c r="M94" s="1452"/>
      <c r="O94" s="1452"/>
      <c r="P94" s="1452"/>
      <c r="V94" s="1452"/>
      <c r="W94" s="1452"/>
      <c r="X94" s="1452"/>
      <c r="Z94" s="1452"/>
      <c r="AA94" s="1452"/>
    </row>
    <row r="95" spans="3:27" s="4" customFormat="1" x14ac:dyDescent="0.25">
      <c r="C95" s="97"/>
      <c r="H95" s="1424"/>
      <c r="J95" s="145"/>
      <c r="L95" s="1452"/>
      <c r="M95" s="1452"/>
      <c r="O95" s="1452"/>
      <c r="P95" s="1452"/>
      <c r="V95" s="1452"/>
      <c r="W95" s="1452"/>
      <c r="X95" s="1452"/>
      <c r="Z95" s="1452"/>
      <c r="AA95" s="1452"/>
    </row>
    <row r="96" spans="3:27" s="4" customFormat="1" x14ac:dyDescent="0.25">
      <c r="C96" s="97"/>
      <c r="H96" s="1424"/>
      <c r="J96" s="145"/>
      <c r="L96" s="1452"/>
      <c r="M96" s="1452"/>
      <c r="O96" s="1452"/>
      <c r="P96" s="1452"/>
      <c r="V96" s="1452"/>
      <c r="W96" s="1452"/>
      <c r="X96" s="1452"/>
      <c r="Z96" s="1452"/>
      <c r="AA96" s="1452"/>
    </row>
    <row r="97" spans="2:27" s="4" customFormat="1" x14ac:dyDescent="0.25">
      <c r="C97" s="97"/>
      <c r="H97" s="1424"/>
      <c r="J97" s="145"/>
      <c r="L97" s="1452"/>
      <c r="M97" s="1452"/>
      <c r="O97" s="1452"/>
      <c r="P97" s="1452"/>
      <c r="V97" s="1452"/>
      <c r="W97" s="1452"/>
      <c r="X97" s="1452"/>
      <c r="Z97" s="1452"/>
      <c r="AA97" s="1452"/>
    </row>
    <row r="98" spans="2:27" s="4" customFormat="1" x14ac:dyDescent="0.25">
      <c r="C98" s="97"/>
      <c r="H98" s="1424"/>
      <c r="J98" s="145"/>
      <c r="L98" s="1452"/>
      <c r="M98" s="1452"/>
      <c r="O98" s="1452"/>
      <c r="P98" s="1452"/>
      <c r="V98" s="1452"/>
      <c r="W98" s="1452"/>
      <c r="X98" s="1452"/>
      <c r="Z98" s="1452"/>
      <c r="AA98" s="1452"/>
    </row>
    <row r="99" spans="2:27" s="4" customFormat="1" x14ac:dyDescent="0.25">
      <c r="C99" s="97"/>
      <c r="H99" s="1424"/>
      <c r="J99" s="145"/>
      <c r="L99" s="1452"/>
      <c r="M99" s="1452"/>
      <c r="O99" s="1452"/>
      <c r="P99" s="1452"/>
      <c r="V99" s="1452"/>
      <c r="W99" s="1452"/>
      <c r="X99" s="1452"/>
      <c r="Z99" s="1452"/>
      <c r="AA99" s="1452"/>
    </row>
    <row r="100" spans="2:27" s="4" customFormat="1" x14ac:dyDescent="0.25">
      <c r="C100" s="97"/>
      <c r="H100" s="1424"/>
      <c r="J100" s="145"/>
      <c r="L100" s="1452"/>
      <c r="M100" s="1452"/>
      <c r="O100" s="1452"/>
      <c r="P100" s="1452"/>
      <c r="V100" s="1452"/>
      <c r="W100" s="1452"/>
      <c r="X100" s="1452"/>
      <c r="Z100" s="1452"/>
      <c r="AA100" s="1452"/>
    </row>
    <row r="101" spans="2:27" s="4" customFormat="1" x14ac:dyDescent="0.25">
      <c r="C101" s="97"/>
      <c r="H101" s="1424"/>
      <c r="J101" s="145"/>
      <c r="L101" s="1452"/>
      <c r="M101" s="1452"/>
      <c r="O101" s="1452"/>
      <c r="P101" s="1452"/>
      <c r="V101" s="1452"/>
      <c r="W101" s="1452"/>
      <c r="X101" s="1452"/>
      <c r="Z101" s="1452"/>
      <c r="AA101" s="1452"/>
    </row>
    <row r="102" spans="2:27" s="4" customFormat="1" x14ac:dyDescent="0.25">
      <c r="C102" s="97"/>
      <c r="H102" s="1424"/>
      <c r="J102" s="145"/>
      <c r="L102" s="1452"/>
      <c r="M102" s="1452"/>
      <c r="O102" s="1452"/>
      <c r="P102" s="1452"/>
      <c r="V102" s="1452"/>
      <c r="W102" s="1452"/>
      <c r="X102" s="1452"/>
      <c r="Z102" s="1452"/>
      <c r="AA102" s="1452"/>
    </row>
    <row r="103" spans="2:27" s="4" customFormat="1" x14ac:dyDescent="0.25">
      <c r="C103" s="97"/>
      <c r="H103" s="1424"/>
      <c r="J103" s="145"/>
      <c r="L103" s="1452"/>
      <c r="M103" s="1452"/>
      <c r="O103" s="1452"/>
      <c r="P103" s="1452"/>
      <c r="V103" s="1452"/>
      <c r="W103" s="1452"/>
      <c r="X103" s="1452"/>
      <c r="Z103" s="1452"/>
      <c r="AA103" s="1452"/>
    </row>
    <row r="104" spans="2:27" s="4" customFormat="1" x14ac:dyDescent="0.25">
      <c r="C104" s="97"/>
      <c r="H104" s="1424"/>
      <c r="J104" s="145"/>
      <c r="L104" s="1452"/>
      <c r="M104" s="1452"/>
      <c r="O104" s="1452"/>
      <c r="P104" s="1452"/>
      <c r="V104" s="1452"/>
      <c r="W104" s="1452"/>
      <c r="X104" s="1452"/>
      <c r="Z104" s="1452"/>
      <c r="AA104" s="1452"/>
    </row>
    <row r="105" spans="2:27" s="4" customFormat="1" x14ac:dyDescent="0.25">
      <c r="C105" s="97"/>
      <c r="H105" s="1424"/>
      <c r="J105" s="145"/>
      <c r="L105" s="1452"/>
      <c r="M105" s="1452"/>
      <c r="O105" s="1452"/>
      <c r="P105" s="1452"/>
      <c r="V105" s="1452"/>
      <c r="W105" s="1452"/>
      <c r="X105" s="1452"/>
      <c r="Z105" s="1452"/>
      <c r="AA105" s="1452"/>
    </row>
    <row r="106" spans="2:27" s="4" customFormat="1" x14ac:dyDescent="0.25">
      <c r="C106" s="97"/>
      <c r="H106" s="1424"/>
      <c r="J106" s="145"/>
      <c r="L106" s="1452"/>
      <c r="M106" s="1452"/>
      <c r="O106" s="1452"/>
      <c r="P106" s="1452"/>
      <c r="V106" s="1452"/>
      <c r="W106" s="1452"/>
      <c r="X106" s="1452"/>
      <c r="Z106" s="1452"/>
      <c r="AA106" s="1452"/>
    </row>
    <row r="107" spans="2:27" s="4" customFormat="1" x14ac:dyDescent="0.25">
      <c r="C107" s="97"/>
      <c r="H107" s="1424"/>
      <c r="J107" s="145"/>
      <c r="L107" s="1452"/>
      <c r="M107" s="1452"/>
      <c r="O107" s="1452"/>
      <c r="P107" s="1452"/>
      <c r="V107" s="1452"/>
      <c r="W107" s="1452"/>
      <c r="X107" s="1452"/>
      <c r="Z107" s="1452"/>
      <c r="AA107" s="1452"/>
    </row>
    <row r="108" spans="2:27" s="145" customFormat="1" x14ac:dyDescent="0.25">
      <c r="B108" s="4"/>
      <c r="C108" s="533"/>
      <c r="H108" s="1424"/>
      <c r="L108" s="1424"/>
      <c r="M108" s="1424"/>
      <c r="O108" s="1424"/>
      <c r="P108" s="1424"/>
      <c r="V108" s="1424"/>
      <c r="W108" s="1424"/>
      <c r="X108" s="1424"/>
      <c r="Z108" s="1424"/>
      <c r="AA108" s="1424"/>
    </row>
    <row r="109" spans="2:27" s="145" customFormat="1" ht="12.75" x14ac:dyDescent="0.2">
      <c r="C109" s="533"/>
      <c r="H109" s="1424"/>
      <c r="L109" s="1424"/>
      <c r="M109" s="1424"/>
      <c r="O109" s="1424"/>
      <c r="P109" s="1424"/>
      <c r="V109" s="1424"/>
      <c r="W109" s="1424"/>
      <c r="X109" s="1424"/>
      <c r="Z109" s="1424"/>
      <c r="AA109" s="1424"/>
    </row>
    <row r="110" spans="2:27" s="145" customFormat="1" ht="12.75" x14ac:dyDescent="0.2">
      <c r="C110" s="533"/>
      <c r="H110" s="1424"/>
      <c r="L110" s="1424"/>
      <c r="M110" s="1424"/>
      <c r="O110" s="1424"/>
      <c r="P110" s="1424"/>
      <c r="V110" s="1424"/>
      <c r="W110" s="1424"/>
      <c r="X110" s="1424"/>
      <c r="Z110" s="1424"/>
      <c r="AA110" s="1424"/>
    </row>
    <row r="111" spans="2:27" s="4" customFormat="1" x14ac:dyDescent="0.25">
      <c r="B111" s="145"/>
      <c r="C111" s="97"/>
      <c r="H111" s="1424"/>
      <c r="J111" s="145"/>
      <c r="L111" s="1452"/>
      <c r="M111" s="1452"/>
      <c r="O111" s="1452"/>
      <c r="P111" s="1452"/>
      <c r="V111" s="1452"/>
      <c r="W111" s="1452"/>
      <c r="X111" s="1452"/>
      <c r="Z111" s="1452"/>
      <c r="AA111" s="1452"/>
    </row>
    <row r="112" spans="2:27" s="4" customFormat="1" x14ac:dyDescent="0.25">
      <c r="C112" s="97"/>
      <c r="H112" s="1424"/>
      <c r="J112" s="145"/>
      <c r="L112" s="1452"/>
      <c r="M112" s="1452"/>
      <c r="O112" s="1452"/>
      <c r="P112" s="1452"/>
      <c r="V112" s="1452"/>
      <c r="W112" s="1452"/>
      <c r="X112" s="1452"/>
      <c r="Z112" s="1452"/>
      <c r="AA112" s="1452"/>
    </row>
    <row r="113" spans="3:27" s="4" customFormat="1" x14ac:dyDescent="0.25">
      <c r="C113" s="97"/>
      <c r="H113" s="1424"/>
      <c r="J113" s="145"/>
      <c r="L113" s="1452"/>
      <c r="M113" s="1452"/>
      <c r="O113" s="1452"/>
      <c r="P113" s="1452"/>
      <c r="V113" s="1452"/>
      <c r="W113" s="1452"/>
      <c r="X113" s="1452"/>
      <c r="Z113" s="1452"/>
      <c r="AA113" s="1452"/>
    </row>
    <row r="114" spans="3:27" s="4" customFormat="1" x14ac:dyDescent="0.25">
      <c r="C114" s="97"/>
      <c r="H114" s="1424"/>
      <c r="J114" s="145"/>
      <c r="L114" s="1452"/>
      <c r="M114" s="1452"/>
      <c r="O114" s="1452"/>
      <c r="P114" s="1452"/>
      <c r="V114" s="1452"/>
      <c r="W114" s="1452"/>
      <c r="X114" s="1452"/>
      <c r="Z114" s="1452"/>
      <c r="AA114" s="1452"/>
    </row>
    <row r="115" spans="3:27" s="4" customFormat="1" x14ac:dyDescent="0.25">
      <c r="C115" s="97"/>
      <c r="H115" s="1424"/>
      <c r="J115" s="145"/>
      <c r="L115" s="1452"/>
      <c r="M115" s="1452"/>
      <c r="O115" s="1452"/>
      <c r="P115" s="1452"/>
      <c r="V115" s="1452"/>
      <c r="W115" s="1452"/>
      <c r="X115" s="1452"/>
      <c r="Z115" s="1452"/>
      <c r="AA115" s="1452"/>
    </row>
    <row r="116" spans="3:27" s="4" customFormat="1" x14ac:dyDescent="0.25">
      <c r="C116" s="97"/>
      <c r="H116" s="1424"/>
      <c r="J116" s="145"/>
      <c r="L116" s="1452"/>
      <c r="M116" s="1452"/>
      <c r="O116" s="1452"/>
      <c r="P116" s="1452"/>
      <c r="V116" s="1452"/>
      <c r="W116" s="1452"/>
      <c r="X116" s="1452"/>
      <c r="Z116" s="1452"/>
      <c r="AA116" s="1452"/>
    </row>
    <row r="117" spans="3:27" s="4" customFormat="1" x14ac:dyDescent="0.25">
      <c r="C117" s="97"/>
      <c r="H117" s="1424"/>
      <c r="J117" s="145"/>
      <c r="L117" s="1452"/>
      <c r="M117" s="1452"/>
      <c r="O117" s="1452"/>
      <c r="P117" s="1452"/>
      <c r="V117" s="1452"/>
      <c r="W117" s="1452"/>
      <c r="X117" s="1452"/>
      <c r="Z117" s="1452"/>
      <c r="AA117" s="1452"/>
    </row>
    <row r="118" spans="3:27" s="4" customFormat="1" x14ac:dyDescent="0.25">
      <c r="C118" s="97"/>
      <c r="H118" s="1424"/>
      <c r="J118" s="145"/>
      <c r="L118" s="1452"/>
      <c r="M118" s="1452"/>
      <c r="O118" s="1452"/>
      <c r="P118" s="1452"/>
      <c r="V118" s="1452"/>
      <c r="W118" s="1452"/>
      <c r="X118" s="1452"/>
      <c r="Z118" s="1452"/>
      <c r="AA118" s="1452"/>
    </row>
    <row r="119" spans="3:27" s="4" customFormat="1" x14ac:dyDescent="0.25">
      <c r="C119" s="97"/>
      <c r="H119" s="1424"/>
      <c r="J119" s="145"/>
      <c r="L119" s="1452"/>
      <c r="M119" s="1452"/>
      <c r="O119" s="1452"/>
      <c r="P119" s="1452"/>
      <c r="V119" s="1452"/>
      <c r="W119" s="1452"/>
      <c r="X119" s="1452"/>
      <c r="Z119" s="1452"/>
      <c r="AA119" s="1452"/>
    </row>
    <row r="120" spans="3:27" s="4" customFormat="1" ht="36.75" customHeight="1" x14ac:dyDescent="0.25">
      <c r="C120" s="97"/>
      <c r="H120" s="1424"/>
      <c r="J120" s="145"/>
      <c r="L120" s="1452"/>
      <c r="M120" s="1452"/>
      <c r="O120" s="1452"/>
      <c r="P120" s="1452"/>
      <c r="V120" s="1452"/>
      <c r="W120" s="1452"/>
      <c r="X120" s="1452"/>
      <c r="Z120" s="1452"/>
      <c r="AA120" s="1452"/>
    </row>
    <row r="121" spans="3:27" s="4" customFormat="1" x14ac:dyDescent="0.25">
      <c r="C121" s="97"/>
      <c r="H121" s="1424"/>
      <c r="J121" s="145"/>
      <c r="L121" s="1452"/>
      <c r="M121" s="1452"/>
      <c r="O121" s="1452"/>
      <c r="P121" s="1452"/>
      <c r="V121" s="1452"/>
      <c r="W121" s="1452"/>
      <c r="X121" s="1452"/>
      <c r="Z121" s="1452"/>
      <c r="AA121" s="1452"/>
    </row>
    <row r="122" spans="3:27" s="4" customFormat="1" x14ac:dyDescent="0.25">
      <c r="C122" s="97"/>
      <c r="H122" s="1424"/>
      <c r="J122" s="145"/>
      <c r="L122" s="1452"/>
      <c r="M122" s="1452"/>
      <c r="O122" s="1452"/>
      <c r="P122" s="1452"/>
      <c r="V122" s="1452"/>
      <c r="W122" s="1452"/>
      <c r="X122" s="1452"/>
      <c r="Z122" s="1452"/>
      <c r="AA122" s="1452"/>
    </row>
    <row r="123" spans="3:27" s="4" customFormat="1" x14ac:dyDescent="0.25">
      <c r="C123" s="97"/>
      <c r="H123" s="1424"/>
      <c r="J123" s="145"/>
      <c r="L123" s="1452"/>
      <c r="M123" s="1452"/>
      <c r="O123" s="1452"/>
      <c r="P123" s="1452"/>
      <c r="V123" s="1452"/>
      <c r="W123" s="1452"/>
      <c r="X123" s="1452"/>
      <c r="Z123" s="1452"/>
      <c r="AA123" s="1452"/>
    </row>
    <row r="124" spans="3:27" s="4" customFormat="1" x14ac:dyDescent="0.25">
      <c r="C124" s="97"/>
      <c r="H124" s="1424"/>
      <c r="J124" s="145"/>
      <c r="L124" s="1452"/>
      <c r="M124" s="1452"/>
      <c r="O124" s="1452"/>
      <c r="P124" s="1452"/>
      <c r="V124" s="1452"/>
      <c r="W124" s="1452"/>
      <c r="X124" s="1452"/>
      <c r="Z124" s="1452"/>
      <c r="AA124" s="1452"/>
    </row>
    <row r="125" spans="3:27" s="4" customFormat="1" x14ac:dyDescent="0.25">
      <c r="C125" s="97"/>
      <c r="H125" s="1424"/>
      <c r="J125" s="145"/>
      <c r="L125" s="1452"/>
      <c r="M125" s="1452"/>
      <c r="O125" s="1452"/>
      <c r="P125" s="1452"/>
      <c r="V125" s="1452"/>
      <c r="W125" s="1452"/>
      <c r="X125" s="1452"/>
      <c r="Z125" s="1452"/>
      <c r="AA125" s="1452"/>
    </row>
    <row r="126" spans="3:27" s="4" customFormat="1" x14ac:dyDescent="0.25">
      <c r="C126" s="97"/>
      <c r="H126" s="1424"/>
      <c r="J126" s="145"/>
      <c r="L126" s="1452"/>
      <c r="M126" s="1452"/>
      <c r="O126" s="1452"/>
      <c r="P126" s="1452"/>
      <c r="V126" s="1452"/>
      <c r="W126" s="1452"/>
      <c r="X126" s="1452"/>
      <c r="Z126" s="1452"/>
      <c r="AA126" s="1452"/>
    </row>
    <row r="127" spans="3:27" s="4" customFormat="1" x14ac:dyDescent="0.25">
      <c r="C127" s="97"/>
      <c r="H127" s="1424"/>
      <c r="J127" s="145"/>
      <c r="L127" s="1452"/>
      <c r="M127" s="1452"/>
      <c r="O127" s="1452"/>
      <c r="P127" s="1452"/>
      <c r="V127" s="1452"/>
      <c r="W127" s="1452"/>
      <c r="X127" s="1452"/>
      <c r="Z127" s="1452"/>
      <c r="AA127" s="1452"/>
    </row>
    <row r="128" spans="3:27" s="4" customFormat="1" x14ac:dyDescent="0.25">
      <c r="C128" s="97"/>
      <c r="H128" s="1424"/>
      <c r="J128" s="145"/>
      <c r="L128" s="1452"/>
      <c r="M128" s="1452"/>
      <c r="O128" s="1452"/>
      <c r="P128" s="1452"/>
      <c r="V128" s="1452"/>
      <c r="W128" s="1452"/>
      <c r="X128" s="1452"/>
      <c r="Z128" s="1452"/>
      <c r="AA128" s="1452"/>
    </row>
    <row r="129" spans="3:27" s="4" customFormat="1" x14ac:dyDescent="0.25">
      <c r="C129" s="97"/>
      <c r="H129" s="1424"/>
      <c r="J129" s="145"/>
      <c r="L129" s="1452"/>
      <c r="M129" s="1452"/>
      <c r="O129" s="1452"/>
      <c r="P129" s="1452"/>
      <c r="V129" s="1452"/>
      <c r="W129" s="1452"/>
      <c r="X129" s="1452"/>
      <c r="Z129" s="1452"/>
      <c r="AA129" s="1452"/>
    </row>
    <row r="130" spans="3:27" s="4" customFormat="1" x14ac:dyDescent="0.25">
      <c r="C130" s="97"/>
      <c r="H130" s="1424"/>
      <c r="J130" s="145"/>
      <c r="L130" s="1452"/>
      <c r="M130" s="1452"/>
      <c r="O130" s="1452"/>
      <c r="P130" s="1452"/>
      <c r="V130" s="1452"/>
      <c r="W130" s="1452"/>
      <c r="X130" s="1452"/>
      <c r="Z130" s="1452"/>
      <c r="AA130" s="1452"/>
    </row>
    <row r="131" spans="3:27" s="4" customFormat="1" x14ac:dyDescent="0.25">
      <c r="C131" s="97"/>
      <c r="H131" s="1424"/>
      <c r="J131" s="145"/>
      <c r="L131" s="1452"/>
      <c r="M131" s="1452"/>
      <c r="O131" s="1452"/>
      <c r="P131" s="1452"/>
      <c r="V131" s="1452"/>
      <c r="W131" s="1452"/>
      <c r="X131" s="1452"/>
      <c r="Z131" s="1452"/>
      <c r="AA131" s="1452"/>
    </row>
    <row r="132" spans="3:27" s="4" customFormat="1" x14ac:dyDescent="0.25">
      <c r="C132" s="97"/>
      <c r="H132" s="1424"/>
      <c r="J132" s="145"/>
      <c r="L132" s="1452"/>
      <c r="M132" s="1452"/>
      <c r="O132" s="1452"/>
      <c r="P132" s="1452"/>
      <c r="V132" s="1452"/>
      <c r="W132" s="1452"/>
      <c r="X132" s="1452"/>
      <c r="Z132" s="1452"/>
      <c r="AA132" s="1452"/>
    </row>
    <row r="133" spans="3:27" s="4" customFormat="1" x14ac:dyDescent="0.25">
      <c r="C133" s="97"/>
      <c r="H133" s="1424"/>
      <c r="J133" s="145"/>
      <c r="L133" s="1452"/>
      <c r="M133" s="1452"/>
      <c r="O133" s="1452"/>
      <c r="P133" s="1452"/>
      <c r="V133" s="1452"/>
      <c r="W133" s="1452"/>
      <c r="X133" s="1452"/>
      <c r="Z133" s="1452"/>
      <c r="AA133" s="1452"/>
    </row>
    <row r="134" spans="3:27" s="4" customFormat="1" x14ac:dyDescent="0.25">
      <c r="C134" s="97"/>
      <c r="H134" s="1424"/>
      <c r="J134" s="145"/>
      <c r="L134" s="1452"/>
      <c r="M134" s="1452"/>
      <c r="O134" s="1452"/>
      <c r="P134" s="1452"/>
      <c r="V134" s="1452"/>
      <c r="W134" s="1452"/>
      <c r="X134" s="1452"/>
      <c r="Z134" s="1452"/>
      <c r="AA134" s="1452"/>
    </row>
    <row r="135" spans="3:27" s="4" customFormat="1" x14ac:dyDescent="0.25">
      <c r="C135" s="97"/>
      <c r="H135" s="1424"/>
      <c r="J135" s="145"/>
      <c r="L135" s="1452"/>
      <c r="M135" s="1452"/>
      <c r="O135" s="1452"/>
      <c r="P135" s="1452"/>
      <c r="V135" s="1452"/>
      <c r="W135" s="1452"/>
      <c r="X135" s="1452"/>
      <c r="Z135" s="1452"/>
      <c r="AA135" s="1452"/>
    </row>
    <row r="136" spans="3:27" s="4" customFormat="1" x14ac:dyDescent="0.25">
      <c r="C136" s="97"/>
      <c r="H136" s="1424"/>
      <c r="J136" s="145"/>
      <c r="L136" s="1452"/>
      <c r="M136" s="1452"/>
      <c r="O136" s="1452"/>
      <c r="P136" s="1452"/>
      <c r="V136" s="1452"/>
      <c r="W136" s="1452"/>
      <c r="X136" s="1452"/>
      <c r="Z136" s="1452"/>
      <c r="AA136" s="1452"/>
    </row>
    <row r="137" spans="3:27" s="4" customFormat="1" x14ac:dyDescent="0.25">
      <c r="C137" s="97"/>
      <c r="H137" s="1424"/>
      <c r="J137" s="145"/>
      <c r="L137" s="1452"/>
      <c r="M137" s="1452"/>
      <c r="O137" s="1452"/>
      <c r="P137" s="1452"/>
      <c r="V137" s="1452"/>
      <c r="W137" s="1452"/>
      <c r="X137" s="1452"/>
      <c r="Z137" s="1452"/>
      <c r="AA137" s="1452"/>
    </row>
    <row r="138" spans="3:27" s="4" customFormat="1" x14ac:dyDescent="0.25">
      <c r="C138" s="97"/>
      <c r="H138" s="1424"/>
      <c r="J138" s="145"/>
      <c r="L138" s="1452"/>
      <c r="M138" s="1452"/>
      <c r="O138" s="1452"/>
      <c r="P138" s="1452"/>
      <c r="V138" s="1452"/>
      <c r="W138" s="1452"/>
      <c r="X138" s="1452"/>
      <c r="Z138" s="1452"/>
      <c r="AA138" s="1452"/>
    </row>
    <row r="139" spans="3:27" s="4" customFormat="1" x14ac:dyDescent="0.25">
      <c r="C139" s="97"/>
      <c r="H139" s="1424"/>
      <c r="J139" s="145"/>
      <c r="L139" s="1452"/>
      <c r="M139" s="1452"/>
      <c r="O139" s="1452"/>
      <c r="P139" s="1452"/>
      <c r="V139" s="1452"/>
      <c r="W139" s="1452"/>
      <c r="X139" s="1452"/>
      <c r="Z139" s="1452"/>
      <c r="AA139" s="1452"/>
    </row>
    <row r="140" spans="3:27" s="4" customFormat="1" x14ac:dyDescent="0.25">
      <c r="C140" s="97"/>
      <c r="H140" s="1424"/>
      <c r="J140" s="145"/>
      <c r="L140" s="1452"/>
      <c r="M140" s="1452"/>
      <c r="O140" s="1452"/>
      <c r="P140" s="1452"/>
      <c r="V140" s="1452"/>
      <c r="W140" s="1452"/>
      <c r="X140" s="1452"/>
      <c r="Z140" s="1452"/>
      <c r="AA140" s="1452"/>
    </row>
    <row r="141" spans="3:27" s="4" customFormat="1" x14ac:dyDescent="0.25">
      <c r="C141" s="97"/>
      <c r="H141" s="1424"/>
      <c r="J141" s="145"/>
      <c r="L141" s="1452"/>
      <c r="M141" s="1452"/>
      <c r="O141" s="1452"/>
      <c r="P141" s="1452"/>
      <c r="V141" s="1452"/>
      <c r="W141" s="1452"/>
      <c r="X141" s="1452"/>
      <c r="Z141" s="1452"/>
      <c r="AA141" s="1452"/>
    </row>
    <row r="142" spans="3:27" s="4" customFormat="1" x14ac:dyDescent="0.25">
      <c r="C142" s="97"/>
      <c r="H142" s="1424"/>
      <c r="J142" s="145"/>
      <c r="L142" s="1452"/>
      <c r="M142" s="1452"/>
      <c r="O142" s="1452"/>
      <c r="P142" s="1452"/>
      <c r="V142" s="1452"/>
      <c r="W142" s="1452"/>
      <c r="X142" s="1452"/>
      <c r="Z142" s="1452"/>
      <c r="AA142" s="1452"/>
    </row>
    <row r="143" spans="3:27" s="4" customFormat="1" x14ac:dyDescent="0.25">
      <c r="C143" s="97"/>
      <c r="H143" s="1424"/>
      <c r="J143" s="145"/>
      <c r="L143" s="1452"/>
      <c r="M143" s="1452"/>
      <c r="O143" s="1452"/>
      <c r="P143" s="1452"/>
      <c r="V143" s="1452"/>
      <c r="W143" s="1452"/>
      <c r="X143" s="1452"/>
      <c r="Z143" s="1452"/>
      <c r="AA143" s="1452"/>
    </row>
    <row r="144" spans="3:27" s="4" customFormat="1" x14ac:dyDescent="0.25">
      <c r="C144" s="97"/>
      <c r="H144" s="1424"/>
      <c r="J144" s="145"/>
      <c r="L144" s="1452"/>
      <c r="M144" s="1452"/>
      <c r="O144" s="1452"/>
      <c r="P144" s="1452"/>
      <c r="V144" s="1452"/>
      <c r="W144" s="1452"/>
      <c r="X144" s="1452"/>
      <c r="Z144" s="1452"/>
      <c r="AA144" s="1452"/>
    </row>
    <row r="145" spans="3:27" s="4" customFormat="1" x14ac:dyDescent="0.25">
      <c r="C145" s="97"/>
      <c r="H145" s="1424"/>
      <c r="J145" s="145"/>
      <c r="L145" s="1452"/>
      <c r="M145" s="1452"/>
      <c r="O145" s="1452"/>
      <c r="P145" s="1452"/>
      <c r="V145" s="1452"/>
      <c r="W145" s="1452"/>
      <c r="X145" s="1452"/>
      <c r="Z145" s="1452"/>
      <c r="AA145" s="1452"/>
    </row>
    <row r="146" spans="3:27" s="4" customFormat="1" x14ac:dyDescent="0.25">
      <c r="C146" s="97"/>
      <c r="H146" s="1424"/>
      <c r="J146" s="145"/>
      <c r="L146" s="1452"/>
      <c r="M146" s="1452"/>
      <c r="O146" s="1452"/>
      <c r="P146" s="1452"/>
      <c r="V146" s="1452"/>
      <c r="W146" s="1452"/>
      <c r="X146" s="1452"/>
      <c r="Z146" s="1452"/>
      <c r="AA146" s="1452"/>
    </row>
    <row r="147" spans="3:27" s="4" customFormat="1" x14ac:dyDescent="0.25">
      <c r="C147" s="97"/>
      <c r="H147" s="1424"/>
      <c r="J147" s="145"/>
      <c r="L147" s="1452"/>
      <c r="M147" s="1452"/>
      <c r="O147" s="1452"/>
      <c r="P147" s="1452"/>
      <c r="V147" s="1452"/>
      <c r="W147" s="1452"/>
      <c r="X147" s="1452"/>
      <c r="Z147" s="1452"/>
      <c r="AA147" s="1452"/>
    </row>
    <row r="148" spans="3:27" s="4" customFormat="1" x14ac:dyDescent="0.25">
      <c r="C148" s="97"/>
      <c r="H148" s="1424"/>
      <c r="J148" s="145"/>
      <c r="L148" s="1452"/>
      <c r="M148" s="1452"/>
      <c r="O148" s="1452"/>
      <c r="P148" s="1452"/>
      <c r="V148" s="1452"/>
      <c r="W148" s="1452"/>
      <c r="X148" s="1452"/>
      <c r="Z148" s="1452"/>
      <c r="AA148" s="1452"/>
    </row>
    <row r="149" spans="3:27" s="4" customFormat="1" x14ac:dyDescent="0.25">
      <c r="C149" s="97"/>
      <c r="H149" s="1424"/>
      <c r="J149" s="145"/>
      <c r="L149" s="1452"/>
      <c r="M149" s="1452"/>
      <c r="O149" s="1452"/>
      <c r="P149" s="1452"/>
      <c r="V149" s="1452"/>
      <c r="W149" s="1452"/>
      <c r="X149" s="1452"/>
      <c r="Z149" s="1452"/>
      <c r="AA149" s="1452"/>
    </row>
    <row r="150" spans="3:27" s="4" customFormat="1" x14ac:dyDescent="0.25">
      <c r="C150" s="97"/>
      <c r="H150" s="1424"/>
      <c r="J150" s="145"/>
      <c r="L150" s="1452"/>
      <c r="M150" s="1452"/>
      <c r="O150" s="1452"/>
      <c r="P150" s="1452"/>
      <c r="V150" s="1452"/>
      <c r="W150" s="1452"/>
      <c r="X150" s="1452"/>
      <c r="Z150" s="1452"/>
      <c r="AA150" s="1452"/>
    </row>
    <row r="151" spans="3:27" s="4" customFormat="1" x14ac:dyDescent="0.25">
      <c r="C151" s="97"/>
      <c r="H151" s="1424"/>
      <c r="J151" s="145"/>
      <c r="L151" s="1452"/>
      <c r="M151" s="1452"/>
      <c r="O151" s="1452"/>
      <c r="P151" s="1452"/>
      <c r="V151" s="1452"/>
      <c r="W151" s="1452"/>
      <c r="X151" s="1452"/>
      <c r="Z151" s="1452"/>
      <c r="AA151" s="1452"/>
    </row>
    <row r="152" spans="3:27" s="4" customFormat="1" x14ac:dyDescent="0.25">
      <c r="C152" s="97"/>
      <c r="H152" s="1424"/>
      <c r="J152" s="145"/>
      <c r="L152" s="1452"/>
      <c r="M152" s="1452"/>
      <c r="O152" s="1452"/>
      <c r="P152" s="1452"/>
      <c r="V152" s="1452"/>
      <c r="W152" s="1452"/>
      <c r="X152" s="1452"/>
      <c r="Z152" s="1452"/>
      <c r="AA152" s="1452"/>
    </row>
    <row r="153" spans="3:27" s="4" customFormat="1" x14ac:dyDescent="0.25">
      <c r="C153" s="97"/>
      <c r="H153" s="1424"/>
      <c r="J153" s="145"/>
      <c r="L153" s="1452"/>
      <c r="M153" s="1452"/>
      <c r="O153" s="1452"/>
      <c r="P153" s="1452"/>
      <c r="V153" s="1452"/>
      <c r="W153" s="1452"/>
      <c r="X153" s="1452"/>
      <c r="Z153" s="1452"/>
      <c r="AA153" s="1452"/>
    </row>
    <row r="154" spans="3:27" s="4" customFormat="1" x14ac:dyDescent="0.25">
      <c r="C154" s="97"/>
      <c r="H154" s="1424"/>
      <c r="J154" s="145"/>
      <c r="L154" s="1452"/>
      <c r="M154" s="1452"/>
      <c r="O154" s="1452"/>
      <c r="P154" s="1452"/>
      <c r="V154" s="1452"/>
      <c r="W154" s="1452"/>
      <c r="X154" s="1452"/>
      <c r="Z154" s="1452"/>
      <c r="AA154" s="1452"/>
    </row>
    <row r="155" spans="3:27" s="4" customFormat="1" x14ac:dyDescent="0.25">
      <c r="C155" s="97"/>
      <c r="H155" s="1424"/>
      <c r="J155" s="145"/>
      <c r="L155" s="1452"/>
      <c r="M155" s="1452"/>
      <c r="O155" s="1452"/>
      <c r="P155" s="1452"/>
      <c r="V155" s="1452"/>
      <c r="W155" s="1452"/>
      <c r="X155" s="1452"/>
      <c r="Z155" s="1452"/>
      <c r="AA155" s="1452"/>
    </row>
    <row r="156" spans="3:27" s="4" customFormat="1" x14ac:dyDescent="0.25">
      <c r="C156" s="97"/>
      <c r="H156" s="1424"/>
      <c r="J156" s="145"/>
      <c r="L156" s="1452"/>
      <c r="M156" s="1452"/>
      <c r="O156" s="1452"/>
      <c r="P156" s="1452"/>
      <c r="V156" s="1452"/>
      <c r="W156" s="1452"/>
      <c r="X156" s="1452"/>
      <c r="Z156" s="1452"/>
      <c r="AA156" s="1452"/>
    </row>
    <row r="157" spans="3:27" s="4" customFormat="1" x14ac:dyDescent="0.25">
      <c r="C157" s="97"/>
      <c r="H157" s="1424"/>
      <c r="J157" s="145"/>
      <c r="L157" s="1452"/>
      <c r="M157" s="1452"/>
      <c r="O157" s="1452"/>
      <c r="P157" s="1452"/>
      <c r="V157" s="1452"/>
      <c r="W157" s="1452"/>
      <c r="X157" s="1452"/>
      <c r="Z157" s="1452"/>
      <c r="AA157" s="1452"/>
    </row>
    <row r="158" spans="3:27" s="4" customFormat="1" ht="36.75" customHeight="1" x14ac:dyDescent="0.25">
      <c r="C158" s="97"/>
      <c r="H158" s="1424"/>
      <c r="J158" s="145"/>
      <c r="L158" s="1452"/>
      <c r="M158" s="1452"/>
      <c r="O158" s="1452"/>
      <c r="P158" s="1452"/>
      <c r="V158" s="1452"/>
      <c r="W158" s="1452"/>
      <c r="X158" s="1452"/>
      <c r="Z158" s="1452"/>
      <c r="AA158" s="1452"/>
    </row>
    <row r="159" spans="3:27" s="4" customFormat="1" x14ac:dyDescent="0.25">
      <c r="C159" s="97"/>
      <c r="H159" s="1424"/>
      <c r="J159" s="145"/>
      <c r="L159" s="1452"/>
      <c r="M159" s="1452"/>
      <c r="O159" s="1452"/>
      <c r="P159" s="1452"/>
      <c r="V159" s="1452"/>
      <c r="W159" s="1452"/>
      <c r="X159" s="1452"/>
      <c r="Z159" s="1452"/>
      <c r="AA159" s="1452"/>
    </row>
    <row r="160" spans="3:27" s="4" customFormat="1" x14ac:dyDescent="0.25">
      <c r="C160" s="97"/>
      <c r="H160" s="1424"/>
      <c r="J160" s="145"/>
      <c r="L160" s="1452"/>
      <c r="M160" s="1452"/>
      <c r="O160" s="1452"/>
      <c r="P160" s="1452"/>
      <c r="V160" s="1452"/>
      <c r="W160" s="1452"/>
      <c r="X160" s="1452"/>
      <c r="Z160" s="1452"/>
      <c r="AA160" s="1452"/>
    </row>
    <row r="161" spans="3:27" s="4" customFormat="1" x14ac:dyDescent="0.25">
      <c r="C161" s="97"/>
      <c r="H161" s="1424"/>
      <c r="J161" s="145"/>
      <c r="L161" s="1452"/>
      <c r="M161" s="1452"/>
      <c r="O161" s="1452"/>
      <c r="P161" s="1452"/>
      <c r="V161" s="1452"/>
      <c r="W161" s="1452"/>
      <c r="X161" s="1452"/>
      <c r="Z161" s="1452"/>
      <c r="AA161" s="1452"/>
    </row>
    <row r="162" spans="3:27" s="4" customFormat="1" x14ac:dyDescent="0.25">
      <c r="C162" s="97"/>
      <c r="H162" s="1424"/>
      <c r="J162" s="145"/>
      <c r="L162" s="1452"/>
      <c r="M162" s="1452"/>
      <c r="O162" s="1452"/>
      <c r="P162" s="1452"/>
      <c r="V162" s="1452"/>
      <c r="W162" s="1452"/>
      <c r="X162" s="1452"/>
      <c r="Z162" s="1452"/>
      <c r="AA162" s="1452"/>
    </row>
    <row r="163" spans="3:27" s="4" customFormat="1" x14ac:dyDescent="0.25">
      <c r="C163" s="97"/>
      <c r="H163" s="1424"/>
      <c r="J163" s="145"/>
      <c r="L163" s="1452"/>
      <c r="M163" s="1452"/>
      <c r="O163" s="1452"/>
      <c r="P163" s="1452"/>
      <c r="V163" s="1452"/>
      <c r="W163" s="1452"/>
      <c r="X163" s="1452"/>
      <c r="Z163" s="1452"/>
      <c r="AA163" s="1452"/>
    </row>
    <row r="164" spans="3:27" s="4" customFormat="1" ht="15.75" customHeight="1" x14ac:dyDescent="0.25">
      <c r="C164" s="97"/>
      <c r="H164" s="1424"/>
      <c r="J164" s="145"/>
      <c r="L164" s="1452"/>
      <c r="M164" s="1452"/>
      <c r="O164" s="1452"/>
      <c r="P164" s="1452"/>
      <c r="V164" s="1452"/>
      <c r="W164" s="1452"/>
      <c r="X164" s="1452"/>
      <c r="Z164" s="1452"/>
      <c r="AA164" s="1452"/>
    </row>
    <row r="165" spans="3:27" s="4" customFormat="1" x14ac:dyDescent="0.25">
      <c r="C165" s="97"/>
      <c r="H165" s="1424"/>
      <c r="J165" s="145"/>
      <c r="L165" s="1452"/>
      <c r="M165" s="1452"/>
      <c r="O165" s="1452"/>
      <c r="P165" s="1452"/>
      <c r="V165" s="1452"/>
      <c r="W165" s="1452"/>
      <c r="X165" s="1452"/>
      <c r="Z165" s="1452"/>
      <c r="AA165" s="1452"/>
    </row>
    <row r="166" spans="3:27" s="4" customFormat="1" x14ac:dyDescent="0.25">
      <c r="C166" s="97"/>
      <c r="H166" s="1424"/>
      <c r="J166" s="145"/>
      <c r="L166" s="1452"/>
      <c r="M166" s="1452"/>
      <c r="O166" s="1452"/>
      <c r="P166" s="1452"/>
      <c r="V166" s="1452"/>
      <c r="W166" s="1452"/>
      <c r="X166" s="1452"/>
      <c r="Z166" s="1452"/>
      <c r="AA166" s="1452"/>
    </row>
    <row r="167" spans="3:27" s="4" customFormat="1" x14ac:dyDescent="0.25">
      <c r="C167" s="97"/>
      <c r="H167" s="1424"/>
      <c r="J167" s="145"/>
      <c r="L167" s="1452"/>
      <c r="M167" s="1452"/>
      <c r="O167" s="1452"/>
      <c r="P167" s="1452"/>
      <c r="V167" s="1452"/>
      <c r="W167" s="1452"/>
      <c r="X167" s="1452"/>
      <c r="Z167" s="1452"/>
      <c r="AA167" s="1452"/>
    </row>
    <row r="168" spans="3:27" s="4" customFormat="1" x14ac:dyDescent="0.25">
      <c r="C168" s="97"/>
      <c r="H168" s="1424"/>
      <c r="J168" s="145"/>
      <c r="L168" s="1452"/>
      <c r="M168" s="1452"/>
      <c r="O168" s="1452"/>
      <c r="P168" s="1452"/>
      <c r="V168" s="1452"/>
      <c r="W168" s="1452"/>
      <c r="X168" s="1452"/>
      <c r="Z168" s="1452"/>
      <c r="AA168" s="1452"/>
    </row>
    <row r="169" spans="3:27" s="4" customFormat="1" x14ac:dyDescent="0.25">
      <c r="C169" s="97"/>
      <c r="H169" s="1424"/>
      <c r="J169" s="145"/>
      <c r="L169" s="1452"/>
      <c r="M169" s="1452"/>
      <c r="O169" s="1452"/>
      <c r="P169" s="1452"/>
      <c r="V169" s="1452"/>
      <c r="W169" s="1452"/>
      <c r="X169" s="1452"/>
      <c r="Z169" s="1452"/>
      <c r="AA169" s="1452"/>
    </row>
    <row r="170" spans="3:27" s="4" customFormat="1" x14ac:dyDescent="0.25">
      <c r="C170" s="97"/>
      <c r="H170" s="1424"/>
      <c r="J170" s="145"/>
      <c r="L170" s="1452"/>
      <c r="M170" s="1452"/>
      <c r="O170" s="1452"/>
      <c r="P170" s="1452"/>
      <c r="V170" s="1452"/>
      <c r="W170" s="1452"/>
      <c r="X170" s="1452"/>
      <c r="Z170" s="1452"/>
      <c r="AA170" s="1452"/>
    </row>
    <row r="171" spans="3:27" s="4" customFormat="1" x14ac:dyDescent="0.25">
      <c r="C171" s="97"/>
      <c r="H171" s="1424"/>
      <c r="J171" s="145"/>
      <c r="L171" s="1452"/>
      <c r="M171" s="1452"/>
      <c r="O171" s="1452"/>
      <c r="P171" s="1452"/>
      <c r="V171" s="1452"/>
      <c r="W171" s="1452"/>
      <c r="X171" s="1452"/>
      <c r="Z171" s="1452"/>
      <c r="AA171" s="1452"/>
    </row>
    <row r="172" spans="3:27" s="4" customFormat="1" x14ac:dyDescent="0.25">
      <c r="C172" s="97"/>
      <c r="H172" s="1424"/>
      <c r="J172" s="145"/>
      <c r="L172" s="1452"/>
      <c r="M172" s="1452"/>
      <c r="O172" s="1452"/>
      <c r="P172" s="1452"/>
      <c r="V172" s="1452"/>
      <c r="W172" s="1452"/>
      <c r="X172" s="1452"/>
      <c r="Z172" s="1452"/>
      <c r="AA172" s="1452"/>
    </row>
    <row r="173" spans="3:27" s="4" customFormat="1" x14ac:dyDescent="0.25">
      <c r="C173" s="97"/>
      <c r="H173" s="1424"/>
      <c r="J173" s="145"/>
      <c r="L173" s="1452"/>
      <c r="M173" s="1452"/>
      <c r="O173" s="1452"/>
      <c r="P173" s="1452"/>
      <c r="V173" s="1452"/>
      <c r="W173" s="1452"/>
      <c r="X173" s="1452"/>
      <c r="Z173" s="1452"/>
      <c r="AA173" s="1452"/>
    </row>
    <row r="174" spans="3:27" s="4" customFormat="1" x14ac:dyDescent="0.25">
      <c r="C174" s="97"/>
      <c r="H174" s="1424"/>
      <c r="J174" s="145"/>
      <c r="L174" s="1452"/>
      <c r="M174" s="1452"/>
      <c r="O174" s="1452"/>
      <c r="P174" s="1452"/>
      <c r="V174" s="1452"/>
      <c r="W174" s="1452"/>
      <c r="X174" s="1452"/>
      <c r="Z174" s="1452"/>
      <c r="AA174" s="1452"/>
    </row>
    <row r="175" spans="3:27" s="4" customFormat="1" x14ac:dyDescent="0.25">
      <c r="C175" s="97"/>
      <c r="H175" s="1424"/>
      <c r="J175" s="145"/>
      <c r="L175" s="1452"/>
      <c r="M175" s="1452"/>
      <c r="O175" s="1452"/>
      <c r="P175" s="1452"/>
      <c r="V175" s="1452"/>
      <c r="W175" s="1452"/>
      <c r="X175" s="1452"/>
      <c r="Z175" s="1452"/>
      <c r="AA175" s="1452"/>
    </row>
    <row r="176" spans="3:27" s="4" customFormat="1" x14ac:dyDescent="0.25">
      <c r="C176" s="97"/>
      <c r="H176" s="1424"/>
      <c r="J176" s="145"/>
      <c r="L176" s="1452"/>
      <c r="M176" s="1452"/>
      <c r="O176" s="1452"/>
      <c r="P176" s="1452"/>
      <c r="V176" s="1452"/>
      <c r="W176" s="1452"/>
      <c r="X176" s="1452"/>
      <c r="Z176" s="1452"/>
      <c r="AA176" s="1452"/>
    </row>
    <row r="177" spans="3:27" s="4" customFormat="1" x14ac:dyDescent="0.25">
      <c r="C177" s="97"/>
      <c r="H177" s="1424"/>
      <c r="J177" s="145"/>
      <c r="L177" s="1452"/>
      <c r="M177" s="1452"/>
      <c r="O177" s="1452"/>
      <c r="P177" s="1452"/>
      <c r="V177" s="1452"/>
      <c r="W177" s="1452"/>
      <c r="X177" s="1452"/>
      <c r="Z177" s="1452"/>
      <c r="AA177" s="1452"/>
    </row>
    <row r="178" spans="3:27" s="4" customFormat="1" x14ac:dyDescent="0.25">
      <c r="C178" s="97"/>
      <c r="H178" s="1424"/>
      <c r="J178" s="145"/>
      <c r="L178" s="1452"/>
      <c r="M178" s="1452"/>
      <c r="O178" s="1452"/>
      <c r="P178" s="1452"/>
      <c r="V178" s="1452"/>
      <c r="W178" s="1452"/>
      <c r="X178" s="1452"/>
      <c r="Z178" s="1452"/>
      <c r="AA178" s="1452"/>
    </row>
    <row r="179" spans="3:27" s="4" customFormat="1" x14ac:dyDescent="0.25">
      <c r="C179" s="97"/>
      <c r="H179" s="1424"/>
      <c r="J179" s="145"/>
      <c r="L179" s="1452"/>
      <c r="M179" s="1452"/>
      <c r="O179" s="1452"/>
      <c r="P179" s="1452"/>
      <c r="V179" s="1452"/>
      <c r="W179" s="1452"/>
      <c r="X179" s="1452"/>
      <c r="Z179" s="1452"/>
      <c r="AA179" s="1452"/>
    </row>
    <row r="180" spans="3:27" s="4" customFormat="1" x14ac:dyDescent="0.25">
      <c r="C180" s="97"/>
      <c r="H180" s="1424"/>
      <c r="J180" s="145"/>
      <c r="L180" s="1452"/>
      <c r="M180" s="1452"/>
      <c r="O180" s="1452"/>
      <c r="P180" s="1452"/>
      <c r="V180" s="1452"/>
      <c r="W180" s="1452"/>
      <c r="X180" s="1452"/>
      <c r="Z180" s="1452"/>
      <c r="AA180" s="1452"/>
    </row>
    <row r="181" spans="3:27" s="4" customFormat="1" x14ac:dyDescent="0.25">
      <c r="C181" s="97"/>
      <c r="H181" s="1424"/>
      <c r="J181" s="145"/>
      <c r="L181" s="1452"/>
      <c r="M181" s="1452"/>
      <c r="O181" s="1452"/>
      <c r="P181" s="1452"/>
      <c r="V181" s="1452"/>
      <c r="W181" s="1452"/>
      <c r="X181" s="1452"/>
      <c r="Z181" s="1452"/>
      <c r="AA181" s="1452"/>
    </row>
    <row r="182" spans="3:27" s="4" customFormat="1" x14ac:dyDescent="0.25">
      <c r="C182" s="97"/>
      <c r="H182" s="1424"/>
      <c r="J182" s="145"/>
      <c r="L182" s="1452"/>
      <c r="M182" s="1452"/>
      <c r="O182" s="1452"/>
      <c r="P182" s="1452"/>
      <c r="V182" s="1452"/>
      <c r="W182" s="1452"/>
      <c r="X182" s="1452"/>
      <c r="Z182" s="1452"/>
      <c r="AA182" s="1452"/>
    </row>
    <row r="183" spans="3:27" s="4" customFormat="1" x14ac:dyDescent="0.25">
      <c r="C183" s="97"/>
      <c r="H183" s="1424"/>
      <c r="J183" s="145"/>
      <c r="L183" s="1452"/>
      <c r="M183" s="1452"/>
      <c r="O183" s="1452"/>
      <c r="P183" s="1452"/>
      <c r="V183" s="1452"/>
      <c r="W183" s="1452"/>
      <c r="X183" s="1452"/>
      <c r="Z183" s="1452"/>
      <c r="AA183" s="1452"/>
    </row>
    <row r="184" spans="3:27" s="4" customFormat="1" x14ac:dyDescent="0.25">
      <c r="C184" s="97"/>
      <c r="H184" s="1424"/>
      <c r="J184" s="145"/>
      <c r="L184" s="1452"/>
      <c r="M184" s="1452"/>
      <c r="O184" s="1452"/>
      <c r="P184" s="1452"/>
      <c r="V184" s="1452"/>
      <c r="W184" s="1452"/>
      <c r="X184" s="1452"/>
      <c r="Z184" s="1452"/>
      <c r="AA184" s="1452"/>
    </row>
    <row r="185" spans="3:27" s="4" customFormat="1" x14ac:dyDescent="0.25">
      <c r="C185" s="97"/>
      <c r="H185" s="1424"/>
      <c r="J185" s="145"/>
      <c r="L185" s="1452"/>
      <c r="M185" s="1452"/>
      <c r="O185" s="1452"/>
      <c r="P185" s="1452"/>
      <c r="V185" s="1452"/>
      <c r="W185" s="1452"/>
      <c r="X185" s="1452"/>
      <c r="Z185" s="1452"/>
      <c r="AA185" s="1452"/>
    </row>
    <row r="186" spans="3:27" s="4" customFormat="1" x14ac:dyDescent="0.25">
      <c r="C186" s="97"/>
      <c r="H186" s="1424"/>
      <c r="J186" s="145"/>
      <c r="L186" s="1452"/>
      <c r="M186" s="1452"/>
      <c r="O186" s="1452"/>
      <c r="P186" s="1452"/>
      <c r="V186" s="1452"/>
      <c r="W186" s="1452"/>
      <c r="X186" s="1452"/>
      <c r="Z186" s="1452"/>
      <c r="AA186" s="1452"/>
    </row>
    <row r="187" spans="3:27" s="4" customFormat="1" x14ac:dyDescent="0.25">
      <c r="C187" s="97"/>
      <c r="H187" s="1424"/>
      <c r="J187" s="145"/>
      <c r="L187" s="1452"/>
      <c r="M187" s="1452"/>
      <c r="O187" s="1452"/>
      <c r="P187" s="1452"/>
      <c r="V187" s="1452"/>
      <c r="W187" s="1452"/>
      <c r="X187" s="1452"/>
      <c r="Z187" s="1452"/>
      <c r="AA187" s="1452"/>
    </row>
    <row r="188" spans="3:27" s="4" customFormat="1" x14ac:dyDescent="0.25">
      <c r="C188" s="97"/>
      <c r="H188" s="1424"/>
      <c r="J188" s="145"/>
      <c r="L188" s="1452"/>
      <c r="M188" s="1452"/>
      <c r="O188" s="1452"/>
      <c r="P188" s="1452"/>
      <c r="V188" s="1452"/>
      <c r="W188" s="1452"/>
      <c r="X188" s="1452"/>
      <c r="Z188" s="1452"/>
      <c r="AA188" s="1452"/>
    </row>
    <row r="189" spans="3:27" s="4" customFormat="1" x14ac:dyDescent="0.25">
      <c r="C189" s="97"/>
      <c r="H189" s="1424"/>
      <c r="J189" s="145"/>
      <c r="L189" s="1452"/>
      <c r="M189" s="1452"/>
      <c r="O189" s="1452"/>
      <c r="P189" s="1452"/>
      <c r="V189" s="1452"/>
      <c r="W189" s="1452"/>
      <c r="X189" s="1452"/>
      <c r="Z189" s="1452"/>
      <c r="AA189" s="1452"/>
    </row>
    <row r="190" spans="3:27" s="4" customFormat="1" x14ac:dyDescent="0.25">
      <c r="C190" s="97"/>
      <c r="H190" s="1424"/>
      <c r="J190" s="145"/>
      <c r="L190" s="1452"/>
      <c r="M190" s="1452"/>
      <c r="O190" s="1452"/>
      <c r="P190" s="1452"/>
      <c r="V190" s="1452"/>
      <c r="W190" s="1452"/>
      <c r="X190" s="1452"/>
      <c r="Z190" s="1452"/>
      <c r="AA190" s="1452"/>
    </row>
    <row r="191" spans="3:27" s="4" customFormat="1" x14ac:dyDescent="0.25">
      <c r="C191" s="97"/>
      <c r="H191" s="1424"/>
      <c r="J191" s="145"/>
      <c r="L191" s="1452"/>
      <c r="M191" s="1452"/>
      <c r="O191" s="1452"/>
      <c r="P191" s="1452"/>
      <c r="V191" s="1452"/>
      <c r="W191" s="1452"/>
      <c r="X191" s="1452"/>
      <c r="Z191" s="1452"/>
      <c r="AA191" s="1452"/>
    </row>
    <row r="192" spans="3:27" s="4" customFormat="1" x14ac:dyDescent="0.25">
      <c r="C192" s="97"/>
      <c r="H192" s="1424"/>
      <c r="J192" s="145"/>
      <c r="L192" s="1452"/>
      <c r="M192" s="1452"/>
      <c r="O192" s="1452"/>
      <c r="P192" s="1452"/>
      <c r="V192" s="1452"/>
      <c r="W192" s="1452"/>
      <c r="X192" s="1452"/>
      <c r="Z192" s="1452"/>
      <c r="AA192" s="1452"/>
    </row>
    <row r="193" spans="3:27" s="4" customFormat="1" x14ac:dyDescent="0.25">
      <c r="C193" s="97"/>
      <c r="H193" s="1424"/>
      <c r="J193" s="145"/>
      <c r="L193" s="1452"/>
      <c r="M193" s="1452"/>
      <c r="O193" s="1452"/>
      <c r="P193" s="1452"/>
      <c r="V193" s="1452"/>
      <c r="W193" s="1452"/>
      <c r="X193" s="1452"/>
      <c r="Z193" s="1452"/>
      <c r="AA193" s="1452"/>
    </row>
    <row r="194" spans="3:27" s="4" customFormat="1" x14ac:dyDescent="0.25">
      <c r="C194" s="97"/>
      <c r="H194" s="1424"/>
      <c r="J194" s="145"/>
      <c r="L194" s="1452"/>
      <c r="M194" s="1452"/>
      <c r="O194" s="1452"/>
      <c r="P194" s="1452"/>
      <c r="V194" s="1452"/>
      <c r="W194" s="1452"/>
      <c r="X194" s="1452"/>
      <c r="Z194" s="1452"/>
      <c r="AA194" s="1452"/>
    </row>
    <row r="195" spans="3:27" s="4" customFormat="1" x14ac:dyDescent="0.25">
      <c r="C195" s="97"/>
      <c r="H195" s="1424"/>
      <c r="J195" s="145"/>
      <c r="L195" s="1452"/>
      <c r="M195" s="1452"/>
      <c r="O195" s="1452"/>
      <c r="P195" s="1452"/>
      <c r="V195" s="1452"/>
      <c r="W195" s="1452"/>
      <c r="X195" s="1452"/>
      <c r="Z195" s="1452"/>
      <c r="AA195" s="1452"/>
    </row>
    <row r="196" spans="3:27" s="4" customFormat="1" x14ac:dyDescent="0.25">
      <c r="C196" s="97"/>
      <c r="H196" s="1424"/>
      <c r="J196" s="145"/>
      <c r="L196" s="1452"/>
      <c r="M196" s="1452"/>
      <c r="O196" s="1452"/>
      <c r="P196" s="1452"/>
      <c r="V196" s="1452"/>
      <c r="W196" s="1452"/>
      <c r="X196" s="1452"/>
      <c r="Z196" s="1452"/>
      <c r="AA196" s="1452"/>
    </row>
    <row r="197" spans="3:27" s="4" customFormat="1" x14ac:dyDescent="0.25">
      <c r="C197" s="97"/>
      <c r="H197" s="1424"/>
      <c r="J197" s="145"/>
      <c r="L197" s="1452"/>
      <c r="M197" s="1452"/>
      <c r="O197" s="1452"/>
      <c r="P197" s="1452"/>
      <c r="V197" s="1452"/>
      <c r="W197" s="1452"/>
      <c r="X197" s="1452"/>
      <c r="Z197" s="1452"/>
      <c r="AA197" s="1452"/>
    </row>
    <row r="198" spans="3:27" s="4" customFormat="1" ht="36.75" customHeight="1" x14ac:dyDescent="0.25">
      <c r="C198" s="97"/>
      <c r="H198" s="1424"/>
      <c r="J198" s="145"/>
      <c r="L198" s="1452"/>
      <c r="M198" s="1452"/>
      <c r="O198" s="1452"/>
      <c r="P198" s="1452"/>
      <c r="V198" s="1452"/>
      <c r="W198" s="1452"/>
      <c r="X198" s="1452"/>
      <c r="Z198" s="1452"/>
      <c r="AA198" s="1452"/>
    </row>
    <row r="199" spans="3:27" s="4" customFormat="1" x14ac:dyDescent="0.25">
      <c r="C199" s="97"/>
      <c r="H199" s="1424"/>
      <c r="J199" s="145"/>
      <c r="L199" s="1452"/>
      <c r="M199" s="1452"/>
      <c r="O199" s="1452"/>
      <c r="P199" s="1452"/>
      <c r="V199" s="1452"/>
      <c r="W199" s="1452"/>
      <c r="X199" s="1452"/>
      <c r="Z199" s="1452"/>
      <c r="AA199" s="1452"/>
    </row>
    <row r="200" spans="3:27" s="4" customFormat="1" x14ac:dyDescent="0.25">
      <c r="C200" s="97"/>
      <c r="H200" s="1424"/>
      <c r="J200" s="145"/>
      <c r="L200" s="1452"/>
      <c r="M200" s="1452"/>
      <c r="O200" s="1452"/>
      <c r="P200" s="1452"/>
      <c r="V200" s="1452"/>
      <c r="W200" s="1452"/>
      <c r="X200" s="1452"/>
      <c r="Z200" s="1452"/>
      <c r="AA200" s="1452"/>
    </row>
    <row r="201" spans="3:27" s="4" customFormat="1" x14ac:dyDescent="0.25">
      <c r="C201" s="97"/>
      <c r="H201" s="1424"/>
      <c r="J201" s="145"/>
      <c r="L201" s="1452"/>
      <c r="M201" s="1452"/>
      <c r="O201" s="1452"/>
      <c r="P201" s="1452"/>
      <c r="V201" s="1452"/>
      <c r="W201" s="1452"/>
      <c r="X201" s="1452"/>
      <c r="Z201" s="1452"/>
      <c r="AA201" s="1452"/>
    </row>
    <row r="202" spans="3:27" s="4" customFormat="1" x14ac:dyDescent="0.25">
      <c r="C202" s="97"/>
      <c r="H202" s="1424"/>
      <c r="J202" s="145"/>
      <c r="L202" s="1452"/>
      <c r="M202" s="1452"/>
      <c r="O202" s="1452"/>
      <c r="P202" s="1452"/>
      <c r="V202" s="1452"/>
      <c r="W202" s="1452"/>
      <c r="X202" s="1452"/>
      <c r="Z202" s="1452"/>
      <c r="AA202" s="1452"/>
    </row>
    <row r="203" spans="3:27" s="4" customFormat="1" x14ac:dyDescent="0.25">
      <c r="C203" s="97"/>
      <c r="H203" s="1424"/>
      <c r="J203" s="145"/>
      <c r="L203" s="1452"/>
      <c r="M203" s="1452"/>
      <c r="O203" s="1452"/>
      <c r="P203" s="1452"/>
      <c r="V203" s="1452"/>
      <c r="W203" s="1452"/>
      <c r="X203" s="1452"/>
      <c r="Z203" s="1452"/>
      <c r="AA203" s="1452"/>
    </row>
    <row r="204" spans="3:27" s="4" customFormat="1" ht="15.75" customHeight="1" x14ac:dyDescent="0.25">
      <c r="C204" s="97"/>
      <c r="H204" s="1424"/>
      <c r="J204" s="145"/>
      <c r="L204" s="1452"/>
      <c r="M204" s="1452"/>
      <c r="O204" s="1452"/>
      <c r="P204" s="1452"/>
      <c r="V204" s="1452"/>
      <c r="W204" s="1452"/>
      <c r="X204" s="1452"/>
      <c r="Z204" s="1452"/>
      <c r="AA204" s="1452"/>
    </row>
    <row r="205" spans="3:27" s="4" customFormat="1" x14ac:dyDescent="0.25">
      <c r="C205" s="97"/>
      <c r="H205" s="1424"/>
      <c r="J205" s="145"/>
      <c r="L205" s="1452"/>
      <c r="M205" s="1452"/>
      <c r="O205" s="1452"/>
      <c r="P205" s="1452"/>
      <c r="V205" s="1452"/>
      <c r="W205" s="1452"/>
      <c r="X205" s="1452"/>
      <c r="Z205" s="1452"/>
      <c r="AA205" s="1452"/>
    </row>
    <row r="206" spans="3:27" s="4" customFormat="1" x14ac:dyDescent="0.25">
      <c r="C206" s="97"/>
      <c r="H206" s="1424"/>
      <c r="J206" s="145"/>
      <c r="L206" s="1452"/>
      <c r="M206" s="1452"/>
      <c r="O206" s="1452"/>
      <c r="P206" s="1452"/>
      <c r="V206" s="1452"/>
      <c r="W206" s="1452"/>
      <c r="X206" s="1452"/>
      <c r="Z206" s="1452"/>
      <c r="AA206" s="1452"/>
    </row>
    <row r="207" spans="3:27" s="4" customFormat="1" x14ac:dyDescent="0.25">
      <c r="C207" s="97"/>
      <c r="H207" s="1424"/>
      <c r="J207" s="145"/>
      <c r="L207" s="1452"/>
      <c r="M207" s="1452"/>
      <c r="O207" s="1452"/>
      <c r="P207" s="1452"/>
      <c r="V207" s="1452"/>
      <c r="W207" s="1452"/>
      <c r="X207" s="1452"/>
      <c r="Z207" s="1452"/>
      <c r="AA207" s="1452"/>
    </row>
    <row r="208" spans="3:27" s="4" customFormat="1" x14ac:dyDescent="0.25">
      <c r="C208" s="97"/>
      <c r="H208" s="1424"/>
      <c r="J208" s="145"/>
      <c r="L208" s="1452"/>
      <c r="M208" s="1452"/>
      <c r="O208" s="1452"/>
      <c r="P208" s="1452"/>
      <c r="V208" s="1452"/>
      <c r="W208" s="1452"/>
      <c r="X208" s="1452"/>
      <c r="Z208" s="1452"/>
      <c r="AA208" s="1452"/>
    </row>
    <row r="209" spans="3:27" s="4" customFormat="1" x14ac:dyDescent="0.25">
      <c r="C209" s="97"/>
      <c r="H209" s="1424"/>
      <c r="J209" s="145"/>
      <c r="L209" s="1452"/>
      <c r="M209" s="1452"/>
      <c r="O209" s="1452"/>
      <c r="P209" s="1452"/>
      <c r="V209" s="1452"/>
      <c r="W209" s="1452"/>
      <c r="X209" s="1452"/>
      <c r="Z209" s="1452"/>
      <c r="AA209" s="1452"/>
    </row>
    <row r="210" spans="3:27" s="4" customFormat="1" x14ac:dyDescent="0.25">
      <c r="C210" s="97"/>
      <c r="H210" s="1424"/>
      <c r="J210" s="145"/>
      <c r="L210" s="1452"/>
      <c r="M210" s="1452"/>
      <c r="O210" s="1452"/>
      <c r="P210" s="1452"/>
      <c r="V210" s="1452"/>
      <c r="W210" s="1452"/>
      <c r="X210" s="1452"/>
      <c r="Z210" s="1452"/>
      <c r="AA210" s="1452"/>
    </row>
    <row r="211" spans="3:27" s="4" customFormat="1" x14ac:dyDescent="0.25">
      <c r="C211" s="97"/>
      <c r="H211" s="1424"/>
      <c r="J211" s="145"/>
      <c r="L211" s="1452"/>
      <c r="M211" s="1452"/>
      <c r="O211" s="1452"/>
      <c r="P211" s="1452"/>
      <c r="V211" s="1452"/>
      <c r="W211" s="1452"/>
      <c r="X211" s="1452"/>
      <c r="Z211" s="1452"/>
      <c r="AA211" s="1452"/>
    </row>
    <row r="212" spans="3:27" s="4" customFormat="1" x14ac:dyDescent="0.25">
      <c r="C212" s="97"/>
      <c r="H212" s="1424"/>
      <c r="J212" s="145"/>
      <c r="L212" s="1452"/>
      <c r="M212" s="1452"/>
      <c r="O212" s="1452"/>
      <c r="P212" s="1452"/>
      <c r="V212" s="1452"/>
      <c r="W212" s="1452"/>
      <c r="X212" s="1452"/>
      <c r="Z212" s="1452"/>
      <c r="AA212" s="1452"/>
    </row>
    <row r="213" spans="3:27" s="4" customFormat="1" x14ac:dyDescent="0.25">
      <c r="C213" s="97"/>
      <c r="H213" s="1424"/>
      <c r="J213" s="145"/>
      <c r="L213" s="1452"/>
      <c r="M213" s="1452"/>
      <c r="O213" s="1452"/>
      <c r="P213" s="1452"/>
      <c r="V213" s="1452"/>
      <c r="W213" s="1452"/>
      <c r="X213" s="1452"/>
      <c r="Z213" s="1452"/>
      <c r="AA213" s="1452"/>
    </row>
    <row r="214" spans="3:27" s="4" customFormat="1" x14ac:dyDescent="0.25">
      <c r="C214" s="97"/>
      <c r="H214" s="1424"/>
      <c r="J214" s="145"/>
      <c r="L214" s="1452"/>
      <c r="M214" s="1452"/>
      <c r="O214" s="1452"/>
      <c r="P214" s="1452"/>
      <c r="V214" s="1452"/>
      <c r="W214" s="1452"/>
      <c r="X214" s="1452"/>
      <c r="Z214" s="1452"/>
      <c r="AA214" s="1452"/>
    </row>
    <row r="215" spans="3:27" s="4" customFormat="1" x14ac:dyDescent="0.25">
      <c r="C215" s="97"/>
      <c r="H215" s="1424"/>
      <c r="J215" s="145"/>
      <c r="L215" s="1452"/>
      <c r="M215" s="1452"/>
      <c r="O215" s="1452"/>
      <c r="P215" s="1452"/>
      <c r="V215" s="1452"/>
      <c r="W215" s="1452"/>
      <c r="X215" s="1452"/>
      <c r="Z215" s="1452"/>
      <c r="AA215" s="1452"/>
    </row>
    <row r="216" spans="3:27" s="4" customFormat="1" x14ac:dyDescent="0.25">
      <c r="C216" s="97"/>
      <c r="H216" s="1424"/>
      <c r="J216" s="145"/>
      <c r="L216" s="1452"/>
      <c r="M216" s="1452"/>
      <c r="O216" s="1452"/>
      <c r="P216" s="1452"/>
      <c r="V216" s="1452"/>
      <c r="W216" s="1452"/>
      <c r="X216" s="1452"/>
      <c r="Z216" s="1452"/>
      <c r="AA216" s="1452"/>
    </row>
    <row r="217" spans="3:27" s="4" customFormat="1" x14ac:dyDescent="0.25">
      <c r="C217" s="97"/>
      <c r="H217" s="1424"/>
      <c r="J217" s="145"/>
      <c r="L217" s="1452"/>
      <c r="M217" s="1452"/>
      <c r="O217" s="1452"/>
      <c r="P217" s="1452"/>
      <c r="V217" s="1452"/>
      <c r="W217" s="1452"/>
      <c r="X217" s="1452"/>
      <c r="Z217" s="1452"/>
      <c r="AA217" s="1452"/>
    </row>
    <row r="218" spans="3:27" s="4" customFormat="1" x14ac:dyDescent="0.25">
      <c r="C218" s="97"/>
      <c r="H218" s="1424"/>
      <c r="J218" s="145"/>
      <c r="L218" s="1452"/>
      <c r="M218" s="1452"/>
      <c r="O218" s="1452"/>
      <c r="P218" s="1452"/>
      <c r="V218" s="1452"/>
      <c r="W218" s="1452"/>
      <c r="X218" s="1452"/>
      <c r="Z218" s="1452"/>
      <c r="AA218" s="1452"/>
    </row>
    <row r="219" spans="3:27" s="4" customFormat="1" x14ac:dyDescent="0.25">
      <c r="C219" s="97"/>
      <c r="H219" s="1424"/>
      <c r="J219" s="145"/>
      <c r="L219" s="1452"/>
      <c r="M219" s="1452"/>
      <c r="O219" s="1452"/>
      <c r="P219" s="1452"/>
      <c r="V219" s="1452"/>
      <c r="W219" s="1452"/>
      <c r="X219" s="1452"/>
      <c r="Z219" s="1452"/>
      <c r="AA219" s="1452"/>
    </row>
    <row r="220" spans="3:27" s="4" customFormat="1" x14ac:dyDescent="0.25">
      <c r="C220" s="97"/>
      <c r="H220" s="1424"/>
      <c r="J220" s="145"/>
      <c r="L220" s="1452"/>
      <c r="M220" s="1452"/>
      <c r="O220" s="1452"/>
      <c r="P220" s="1452"/>
      <c r="V220" s="1452"/>
      <c r="W220" s="1452"/>
      <c r="X220" s="1452"/>
      <c r="Z220" s="1452"/>
      <c r="AA220" s="1452"/>
    </row>
    <row r="221" spans="3:27" s="4" customFormat="1" x14ac:dyDescent="0.25">
      <c r="C221" s="97"/>
      <c r="H221" s="1424"/>
      <c r="J221" s="145"/>
      <c r="L221" s="1452"/>
      <c r="M221" s="1452"/>
      <c r="O221" s="1452"/>
      <c r="P221" s="1452"/>
      <c r="V221" s="1452"/>
      <c r="W221" s="1452"/>
      <c r="X221" s="1452"/>
      <c r="Z221" s="1452"/>
      <c r="AA221" s="1452"/>
    </row>
    <row r="222" spans="3:27" s="4" customFormat="1" x14ac:dyDescent="0.25">
      <c r="C222" s="97"/>
      <c r="H222" s="1424"/>
      <c r="J222" s="145"/>
      <c r="L222" s="1452"/>
      <c r="M222" s="1452"/>
      <c r="O222" s="1452"/>
      <c r="P222" s="1452"/>
      <c r="V222" s="1452"/>
      <c r="W222" s="1452"/>
      <c r="X222" s="1452"/>
      <c r="Z222" s="1452"/>
      <c r="AA222" s="1452"/>
    </row>
    <row r="223" spans="3:27" s="4" customFormat="1" x14ac:dyDescent="0.25">
      <c r="C223" s="97"/>
      <c r="H223" s="1424"/>
      <c r="J223" s="145"/>
      <c r="L223" s="1452"/>
      <c r="M223" s="1452"/>
      <c r="O223" s="1452"/>
      <c r="P223" s="1452"/>
      <c r="V223" s="1452"/>
      <c r="W223" s="1452"/>
      <c r="X223" s="1452"/>
      <c r="Z223" s="1452"/>
      <c r="AA223" s="1452"/>
    </row>
    <row r="224" spans="3:27" s="4" customFormat="1" x14ac:dyDescent="0.25">
      <c r="C224" s="97"/>
      <c r="H224" s="1424"/>
      <c r="J224" s="145"/>
      <c r="L224" s="1452"/>
      <c r="M224" s="1452"/>
      <c r="O224" s="1452"/>
      <c r="P224" s="1452"/>
      <c r="V224" s="1452"/>
      <c r="W224" s="1452"/>
      <c r="X224" s="1452"/>
      <c r="Z224" s="1452"/>
      <c r="AA224" s="1452"/>
    </row>
    <row r="225" spans="3:27" s="4" customFormat="1" x14ac:dyDescent="0.25">
      <c r="C225" s="97"/>
      <c r="H225" s="1424"/>
      <c r="J225" s="145"/>
      <c r="L225" s="1452"/>
      <c r="M225" s="1452"/>
      <c r="O225" s="1452"/>
      <c r="P225" s="1452"/>
      <c r="V225" s="1452"/>
      <c r="W225" s="1452"/>
      <c r="X225" s="1452"/>
      <c r="Z225" s="1452"/>
      <c r="AA225" s="1452"/>
    </row>
    <row r="226" spans="3:27" s="4" customFormat="1" x14ac:dyDescent="0.25">
      <c r="C226" s="97"/>
      <c r="H226" s="1424"/>
      <c r="J226" s="145"/>
      <c r="L226" s="1452"/>
      <c r="M226" s="1452"/>
      <c r="O226" s="1452"/>
      <c r="P226" s="1452"/>
      <c r="V226" s="1452"/>
      <c r="W226" s="1452"/>
      <c r="X226" s="1452"/>
      <c r="Z226" s="1452"/>
      <c r="AA226" s="1452"/>
    </row>
    <row r="227" spans="3:27" s="4" customFormat="1" x14ac:dyDescent="0.25">
      <c r="C227" s="97"/>
      <c r="H227" s="1424"/>
      <c r="J227" s="145"/>
      <c r="L227" s="1452"/>
      <c r="M227" s="1452"/>
      <c r="O227" s="1452"/>
      <c r="P227" s="1452"/>
      <c r="V227" s="1452"/>
      <c r="W227" s="1452"/>
      <c r="X227" s="1452"/>
      <c r="Z227" s="1452"/>
      <c r="AA227" s="1452"/>
    </row>
    <row r="228" spans="3:27" s="4" customFormat="1" x14ac:dyDescent="0.25">
      <c r="C228" s="97"/>
      <c r="H228" s="1424"/>
      <c r="J228" s="145"/>
      <c r="L228" s="1452"/>
      <c r="M228" s="1452"/>
      <c r="O228" s="1452"/>
      <c r="P228" s="1452"/>
      <c r="V228" s="1452"/>
      <c r="W228" s="1452"/>
      <c r="X228" s="1452"/>
      <c r="Z228" s="1452"/>
      <c r="AA228" s="1452"/>
    </row>
    <row r="229" spans="3:27" s="4" customFormat="1" x14ac:dyDescent="0.25">
      <c r="C229" s="97"/>
      <c r="H229" s="1424"/>
      <c r="J229" s="145"/>
      <c r="L229" s="1452"/>
      <c r="M229" s="1452"/>
      <c r="O229" s="1452"/>
      <c r="P229" s="1452"/>
      <c r="V229" s="1452"/>
      <c r="W229" s="1452"/>
      <c r="X229" s="1452"/>
      <c r="Z229" s="1452"/>
      <c r="AA229" s="1452"/>
    </row>
    <row r="230" spans="3:27" s="4" customFormat="1" x14ac:dyDescent="0.25">
      <c r="C230" s="97"/>
      <c r="H230" s="1424"/>
      <c r="J230" s="145"/>
      <c r="L230" s="1452"/>
      <c r="M230" s="1452"/>
      <c r="O230" s="1452"/>
      <c r="P230" s="1452"/>
      <c r="V230" s="1452"/>
      <c r="W230" s="1452"/>
      <c r="X230" s="1452"/>
      <c r="Z230" s="1452"/>
      <c r="AA230" s="1452"/>
    </row>
    <row r="231" spans="3:27" s="4" customFormat="1" x14ac:dyDescent="0.25">
      <c r="C231" s="97"/>
      <c r="H231" s="1424"/>
      <c r="J231" s="145"/>
      <c r="L231" s="1452"/>
      <c r="M231" s="1452"/>
      <c r="O231" s="1452"/>
      <c r="P231" s="1452"/>
      <c r="V231" s="1452"/>
      <c r="W231" s="1452"/>
      <c r="X231" s="1452"/>
      <c r="Z231" s="1452"/>
      <c r="AA231" s="1452"/>
    </row>
    <row r="232" spans="3:27" s="4" customFormat="1" x14ac:dyDescent="0.25">
      <c r="C232" s="97"/>
      <c r="H232" s="1424"/>
      <c r="J232" s="145"/>
      <c r="L232" s="1452"/>
      <c r="M232" s="1452"/>
      <c r="O232" s="1452"/>
      <c r="P232" s="1452"/>
      <c r="V232" s="1452"/>
      <c r="W232" s="1452"/>
      <c r="X232" s="1452"/>
      <c r="Z232" s="1452"/>
      <c r="AA232" s="1452"/>
    </row>
    <row r="233" spans="3:27" s="4" customFormat="1" x14ac:dyDescent="0.25">
      <c r="C233" s="97"/>
      <c r="H233" s="1424"/>
      <c r="J233" s="145"/>
      <c r="L233" s="1452"/>
      <c r="M233" s="1452"/>
      <c r="O233" s="1452"/>
      <c r="P233" s="1452"/>
      <c r="V233" s="1452"/>
      <c r="W233" s="1452"/>
      <c r="X233" s="1452"/>
      <c r="Z233" s="1452"/>
      <c r="AA233" s="1452"/>
    </row>
    <row r="234" spans="3:27" s="4" customFormat="1" x14ac:dyDescent="0.25">
      <c r="C234" s="97"/>
      <c r="H234" s="1424"/>
      <c r="J234" s="145"/>
      <c r="L234" s="1452"/>
      <c r="M234" s="1452"/>
      <c r="O234" s="1452"/>
      <c r="P234" s="1452"/>
      <c r="V234" s="1452"/>
      <c r="W234" s="1452"/>
      <c r="X234" s="1452"/>
      <c r="Z234" s="1452"/>
      <c r="AA234" s="1452"/>
    </row>
    <row r="235" spans="3:27" s="4" customFormat="1" x14ac:dyDescent="0.25">
      <c r="C235" s="97"/>
      <c r="H235" s="1424"/>
      <c r="J235" s="145"/>
      <c r="L235" s="1452"/>
      <c r="M235" s="1452"/>
      <c r="O235" s="1452"/>
      <c r="P235" s="1452"/>
      <c r="V235" s="1452"/>
      <c r="W235" s="1452"/>
      <c r="X235" s="1452"/>
      <c r="Z235" s="1452"/>
      <c r="AA235" s="1452"/>
    </row>
    <row r="236" spans="3:27" s="4" customFormat="1" x14ac:dyDescent="0.25">
      <c r="C236" s="97"/>
      <c r="H236" s="1424"/>
      <c r="J236" s="145"/>
      <c r="L236" s="1452"/>
      <c r="M236" s="1452"/>
      <c r="O236" s="1452"/>
      <c r="P236" s="1452"/>
      <c r="V236" s="1452"/>
      <c r="W236" s="1452"/>
      <c r="X236" s="1452"/>
      <c r="Z236" s="1452"/>
      <c r="AA236" s="1452"/>
    </row>
    <row r="237" spans="3:27" s="4" customFormat="1" x14ac:dyDescent="0.25">
      <c r="C237" s="97"/>
      <c r="H237" s="1424"/>
      <c r="J237" s="145"/>
      <c r="L237" s="1452"/>
      <c r="M237" s="1452"/>
      <c r="O237" s="1452"/>
      <c r="P237" s="1452"/>
      <c r="V237" s="1452"/>
      <c r="W237" s="1452"/>
      <c r="X237" s="1452"/>
      <c r="Z237" s="1452"/>
      <c r="AA237" s="1452"/>
    </row>
    <row r="238" spans="3:27" s="4" customFormat="1" x14ac:dyDescent="0.25">
      <c r="C238" s="97"/>
      <c r="H238" s="1424"/>
      <c r="J238" s="145"/>
      <c r="L238" s="1452"/>
      <c r="M238" s="1452"/>
      <c r="O238" s="1452"/>
      <c r="P238" s="1452"/>
      <c r="V238" s="1452"/>
      <c r="W238" s="1452"/>
      <c r="X238" s="1452"/>
      <c r="Z238" s="1452"/>
      <c r="AA238" s="1452"/>
    </row>
    <row r="239" spans="3:27" s="4" customFormat="1" x14ac:dyDescent="0.25">
      <c r="C239" s="97"/>
      <c r="H239" s="1424"/>
      <c r="J239" s="145"/>
      <c r="L239" s="1452"/>
      <c r="M239" s="1452"/>
      <c r="O239" s="1452"/>
      <c r="P239" s="1452"/>
      <c r="V239" s="1452"/>
      <c r="W239" s="1452"/>
      <c r="X239" s="1452"/>
      <c r="Z239" s="1452"/>
      <c r="AA239" s="1452"/>
    </row>
    <row r="240" spans="3:27" s="4" customFormat="1" x14ac:dyDescent="0.25">
      <c r="C240" s="97"/>
      <c r="H240" s="1424"/>
      <c r="J240" s="145"/>
      <c r="L240" s="1452"/>
      <c r="M240" s="1452"/>
      <c r="O240" s="1452"/>
      <c r="P240" s="1452"/>
      <c r="V240" s="1452"/>
      <c r="W240" s="1452"/>
      <c r="X240" s="1452"/>
      <c r="Z240" s="1452"/>
      <c r="AA240" s="1452"/>
    </row>
    <row r="241" spans="3:27" s="4" customFormat="1" ht="13.5" customHeight="1" x14ac:dyDescent="0.25">
      <c r="C241" s="97"/>
      <c r="H241" s="1424"/>
      <c r="J241" s="145"/>
      <c r="L241" s="1452"/>
      <c r="M241" s="1452"/>
      <c r="O241" s="1452"/>
      <c r="P241" s="1452"/>
      <c r="V241" s="1452"/>
      <c r="W241" s="1452"/>
      <c r="X241" s="1452"/>
      <c r="Z241" s="1452"/>
      <c r="AA241" s="1452"/>
    </row>
    <row r="242" spans="3:27" s="4" customFormat="1" ht="12.75" customHeight="1" x14ac:dyDescent="0.25">
      <c r="C242" s="97"/>
      <c r="H242" s="1424"/>
      <c r="J242" s="145"/>
      <c r="L242" s="1452"/>
      <c r="M242" s="1452"/>
      <c r="O242" s="1452"/>
      <c r="P242" s="1452"/>
      <c r="V242" s="1452"/>
      <c r="W242" s="1452"/>
      <c r="X242" s="1452"/>
      <c r="Z242" s="1452"/>
      <c r="AA242" s="1452"/>
    </row>
    <row r="243" spans="3:27" s="4" customFormat="1" ht="12.75" customHeight="1" x14ac:dyDescent="0.25">
      <c r="C243" s="97"/>
      <c r="H243" s="1424"/>
      <c r="J243" s="145"/>
      <c r="L243" s="1452"/>
      <c r="M243" s="1452"/>
      <c r="O243" s="1452"/>
      <c r="P243" s="1452"/>
      <c r="V243" s="1452"/>
      <c r="W243" s="1452"/>
      <c r="X243" s="1452"/>
      <c r="Z243" s="1452"/>
      <c r="AA243" s="1452"/>
    </row>
    <row r="244" spans="3:27" s="4" customFormat="1" x14ac:dyDescent="0.25">
      <c r="C244" s="97"/>
      <c r="H244" s="1424"/>
      <c r="J244" s="145"/>
      <c r="L244" s="1452"/>
      <c r="M244" s="1452"/>
      <c r="O244" s="1452"/>
      <c r="P244" s="1452"/>
      <c r="V244" s="1452"/>
      <c r="W244" s="1452"/>
      <c r="X244" s="1452"/>
      <c r="Z244" s="1452"/>
      <c r="AA244" s="1452"/>
    </row>
    <row r="245" spans="3:27" s="4" customFormat="1" x14ac:dyDescent="0.25">
      <c r="C245" s="97"/>
      <c r="H245" s="1424"/>
      <c r="J245" s="145"/>
      <c r="L245" s="1452"/>
      <c r="M245" s="1452"/>
      <c r="O245" s="1452"/>
      <c r="P245" s="1452"/>
      <c r="V245" s="1452"/>
      <c r="W245" s="1452"/>
      <c r="X245" s="1452"/>
      <c r="Z245" s="1452"/>
      <c r="AA245" s="1452"/>
    </row>
    <row r="246" spans="3:27" s="4" customFormat="1" x14ac:dyDescent="0.25">
      <c r="C246" s="97"/>
      <c r="H246" s="1424"/>
      <c r="J246" s="145"/>
      <c r="L246" s="1452"/>
      <c r="M246" s="1452"/>
      <c r="O246" s="1452"/>
      <c r="P246" s="1452"/>
      <c r="V246" s="1452"/>
      <c r="W246" s="1452"/>
      <c r="X246" s="1452"/>
      <c r="Z246" s="1452"/>
      <c r="AA246" s="1452"/>
    </row>
    <row r="247" spans="3:27" s="4" customFormat="1" x14ac:dyDescent="0.25">
      <c r="C247" s="97"/>
      <c r="H247" s="1424"/>
      <c r="J247" s="145"/>
      <c r="L247" s="1452"/>
      <c r="M247" s="1452"/>
      <c r="O247" s="1452"/>
      <c r="P247" s="1452"/>
      <c r="V247" s="1452"/>
      <c r="W247" s="1452"/>
      <c r="X247" s="1452"/>
      <c r="Z247" s="1452"/>
      <c r="AA247" s="1452"/>
    </row>
    <row r="248" spans="3:27" s="4" customFormat="1" x14ac:dyDescent="0.25">
      <c r="C248" s="97"/>
      <c r="H248" s="1424"/>
      <c r="J248" s="145"/>
      <c r="L248" s="1452"/>
      <c r="M248" s="1452"/>
      <c r="O248" s="1452"/>
      <c r="P248" s="1452"/>
      <c r="V248" s="1452"/>
      <c r="W248" s="1452"/>
      <c r="X248" s="1452"/>
      <c r="Z248" s="1452"/>
      <c r="AA248" s="1452"/>
    </row>
    <row r="249" spans="3:27" s="4" customFormat="1" x14ac:dyDescent="0.25">
      <c r="C249" s="97"/>
      <c r="H249" s="1424"/>
      <c r="J249" s="145"/>
      <c r="L249" s="1452"/>
      <c r="M249" s="1452"/>
      <c r="O249" s="1452"/>
      <c r="P249" s="1452"/>
      <c r="V249" s="1452"/>
      <c r="W249" s="1452"/>
      <c r="X249" s="1452"/>
      <c r="Z249" s="1452"/>
      <c r="AA249" s="1452"/>
    </row>
    <row r="250" spans="3:27" s="4" customFormat="1" x14ac:dyDescent="0.25">
      <c r="C250" s="97"/>
      <c r="H250" s="1424"/>
      <c r="J250" s="145"/>
      <c r="L250" s="1452"/>
      <c r="M250" s="1452"/>
      <c r="O250" s="1452"/>
      <c r="P250" s="1452"/>
      <c r="V250" s="1452"/>
      <c r="W250" s="1452"/>
      <c r="X250" s="1452"/>
      <c r="Z250" s="1452"/>
      <c r="AA250" s="1452"/>
    </row>
    <row r="251" spans="3:27" s="4" customFormat="1" x14ac:dyDescent="0.25">
      <c r="C251" s="97"/>
      <c r="H251" s="1424"/>
      <c r="J251" s="145"/>
      <c r="L251" s="1452"/>
      <c r="M251" s="1452"/>
      <c r="O251" s="1452"/>
      <c r="P251" s="1452"/>
      <c r="V251" s="1452"/>
      <c r="W251" s="1452"/>
      <c r="X251" s="1452"/>
      <c r="Z251" s="1452"/>
      <c r="AA251" s="1452"/>
    </row>
    <row r="252" spans="3:27" s="4" customFormat="1" x14ac:dyDescent="0.25">
      <c r="C252" s="97"/>
      <c r="H252" s="1424"/>
      <c r="J252" s="145"/>
      <c r="L252" s="1452"/>
      <c r="M252" s="1452"/>
      <c r="O252" s="1452"/>
      <c r="P252" s="1452"/>
      <c r="V252" s="1452"/>
      <c r="W252" s="1452"/>
      <c r="X252" s="1452"/>
      <c r="Z252" s="1452"/>
      <c r="AA252" s="1452"/>
    </row>
    <row r="253" spans="3:27" s="4" customFormat="1" x14ac:dyDescent="0.25">
      <c r="C253" s="97"/>
      <c r="H253" s="1424"/>
      <c r="J253" s="145"/>
      <c r="L253" s="1452"/>
      <c r="M253" s="1452"/>
      <c r="O253" s="1452"/>
      <c r="P253" s="1452"/>
      <c r="V253" s="1452"/>
      <c r="W253" s="1452"/>
      <c r="X253" s="1452"/>
      <c r="Z253" s="1452"/>
      <c r="AA253" s="1452"/>
    </row>
    <row r="254" spans="3:27" s="4" customFormat="1" x14ac:dyDescent="0.25">
      <c r="C254" s="97"/>
      <c r="H254" s="1424"/>
      <c r="J254" s="145"/>
      <c r="L254" s="1452"/>
      <c r="M254" s="1452"/>
      <c r="O254" s="1452"/>
      <c r="P254" s="1452"/>
      <c r="V254" s="1452"/>
      <c r="W254" s="1452"/>
      <c r="X254" s="1452"/>
      <c r="Z254" s="1452"/>
      <c r="AA254" s="1452"/>
    </row>
    <row r="255" spans="3:27" s="4" customFormat="1" x14ac:dyDescent="0.25">
      <c r="C255" s="97"/>
      <c r="H255" s="1424"/>
      <c r="J255" s="145"/>
      <c r="L255" s="1452"/>
      <c r="M255" s="1452"/>
      <c r="O255" s="1452"/>
      <c r="P255" s="1452"/>
      <c r="V255" s="1452"/>
      <c r="W255" s="1452"/>
      <c r="X255" s="1452"/>
      <c r="Z255" s="1452"/>
      <c r="AA255" s="1452"/>
    </row>
    <row r="256" spans="3:27" s="4" customFormat="1" x14ac:dyDescent="0.25">
      <c r="C256" s="97"/>
      <c r="H256" s="1424"/>
      <c r="J256" s="145"/>
      <c r="L256" s="1452"/>
      <c r="M256" s="1452"/>
      <c r="O256" s="1452"/>
      <c r="P256" s="1452"/>
      <c r="V256" s="1452"/>
      <c r="W256" s="1452"/>
      <c r="X256" s="1452"/>
      <c r="Z256" s="1452"/>
      <c r="AA256" s="1452"/>
    </row>
    <row r="257" spans="3:27" s="4" customFormat="1" x14ac:dyDescent="0.25">
      <c r="C257" s="97"/>
      <c r="H257" s="1424"/>
      <c r="J257" s="145"/>
      <c r="L257" s="1452"/>
      <c r="M257" s="1452"/>
      <c r="O257" s="1452"/>
      <c r="P257" s="1452"/>
      <c r="V257" s="1452"/>
      <c r="W257" s="1452"/>
      <c r="X257" s="1452"/>
      <c r="Z257" s="1452"/>
      <c r="AA257" s="1452"/>
    </row>
    <row r="258" spans="3:27" s="4" customFormat="1" x14ac:dyDescent="0.25">
      <c r="C258" s="97"/>
      <c r="H258" s="1424"/>
      <c r="J258" s="145"/>
      <c r="L258" s="1452"/>
      <c r="M258" s="1452"/>
      <c r="O258" s="1452"/>
      <c r="P258" s="1452"/>
      <c r="V258" s="1452"/>
      <c r="W258" s="1452"/>
      <c r="X258" s="1452"/>
      <c r="Z258" s="1452"/>
      <c r="AA258" s="1452"/>
    </row>
    <row r="259" spans="3:27" s="4" customFormat="1" x14ac:dyDescent="0.25">
      <c r="C259" s="97"/>
      <c r="H259" s="1424"/>
      <c r="J259" s="145"/>
      <c r="L259" s="1452"/>
      <c r="M259" s="1452"/>
      <c r="O259" s="1452"/>
      <c r="P259" s="1452"/>
      <c r="V259" s="1452"/>
      <c r="W259" s="1452"/>
      <c r="X259" s="1452"/>
      <c r="Z259" s="1452"/>
      <c r="AA259" s="1452"/>
    </row>
    <row r="260" spans="3:27" s="4" customFormat="1" x14ac:dyDescent="0.25">
      <c r="C260" s="97"/>
      <c r="H260" s="1424"/>
      <c r="J260" s="145"/>
      <c r="L260" s="1452"/>
      <c r="M260" s="1452"/>
      <c r="O260" s="1452"/>
      <c r="P260" s="1452"/>
      <c r="V260" s="1452"/>
      <c r="W260" s="1452"/>
      <c r="X260" s="1452"/>
      <c r="Z260" s="1452"/>
      <c r="AA260" s="1452"/>
    </row>
    <row r="261" spans="3:27" s="4" customFormat="1" ht="12.75" customHeight="1" x14ac:dyDescent="0.25">
      <c r="C261" s="97"/>
      <c r="H261" s="1424"/>
      <c r="J261" s="145"/>
      <c r="L261" s="1452"/>
      <c r="M261" s="1452"/>
      <c r="O261" s="1452"/>
      <c r="P261" s="1452"/>
      <c r="V261" s="1452"/>
      <c r="W261" s="1452"/>
      <c r="X261" s="1452"/>
      <c r="Z261" s="1452"/>
      <c r="AA261" s="1452"/>
    </row>
    <row r="262" spans="3:27" s="4" customFormat="1" ht="12.75" customHeight="1" x14ac:dyDescent="0.25">
      <c r="C262" s="97"/>
      <c r="H262" s="1424"/>
      <c r="J262" s="145"/>
      <c r="L262" s="1452"/>
      <c r="M262" s="1452"/>
      <c r="O262" s="1452"/>
      <c r="P262" s="1452"/>
      <c r="V262" s="1452"/>
      <c r="W262" s="1452"/>
      <c r="X262" s="1452"/>
      <c r="Z262" s="1452"/>
      <c r="AA262" s="1452"/>
    </row>
    <row r="263" spans="3:27" s="4" customFormat="1" ht="12.75" customHeight="1" x14ac:dyDescent="0.25">
      <c r="C263" s="97"/>
      <c r="H263" s="1424"/>
      <c r="J263" s="145"/>
      <c r="L263" s="1452"/>
      <c r="M263" s="1452"/>
      <c r="O263" s="1452"/>
      <c r="P263" s="1452"/>
      <c r="V263" s="1452"/>
      <c r="W263" s="1452"/>
      <c r="X263" s="1452"/>
      <c r="Z263" s="1452"/>
      <c r="AA263" s="1452"/>
    </row>
    <row r="264" spans="3:27" s="4" customFormat="1" ht="12.75" customHeight="1" x14ac:dyDescent="0.25">
      <c r="C264" s="97"/>
      <c r="H264" s="1424"/>
      <c r="J264" s="145"/>
      <c r="L264" s="1452"/>
      <c r="M264" s="1452"/>
      <c r="O264" s="1452"/>
      <c r="P264" s="1452"/>
      <c r="V264" s="1452"/>
      <c r="W264" s="1452"/>
      <c r="X264" s="1452"/>
      <c r="Z264" s="1452"/>
      <c r="AA264" s="1452"/>
    </row>
    <row r="265" spans="3:27" s="4" customFormat="1" ht="12.75" customHeight="1" x14ac:dyDescent="0.25">
      <c r="C265" s="97"/>
      <c r="H265" s="1424"/>
      <c r="J265" s="145"/>
      <c r="L265" s="1452"/>
      <c r="M265" s="1452"/>
      <c r="O265" s="1452"/>
      <c r="P265" s="1452"/>
      <c r="V265" s="1452"/>
      <c r="W265" s="1452"/>
      <c r="X265" s="1452"/>
      <c r="Z265" s="1452"/>
      <c r="AA265" s="1452"/>
    </row>
    <row r="266" spans="3:27" s="4" customFormat="1" x14ac:dyDescent="0.25">
      <c r="C266" s="97"/>
      <c r="H266" s="1424"/>
      <c r="J266" s="145"/>
      <c r="L266" s="1452"/>
      <c r="M266" s="1452"/>
      <c r="O266" s="1452"/>
      <c r="P266" s="1452"/>
      <c r="V266" s="1452"/>
      <c r="W266" s="1452"/>
      <c r="X266" s="1452"/>
      <c r="Z266" s="1452"/>
      <c r="AA266" s="1452"/>
    </row>
    <row r="267" spans="3:27" s="4" customFormat="1" x14ac:dyDescent="0.25">
      <c r="C267" s="97"/>
      <c r="H267" s="1424"/>
      <c r="J267" s="145"/>
      <c r="L267" s="1452"/>
      <c r="M267" s="1452"/>
      <c r="O267" s="1452"/>
      <c r="P267" s="1452"/>
      <c r="V267" s="1452"/>
      <c r="W267" s="1452"/>
      <c r="X267" s="1452"/>
      <c r="Z267" s="1452"/>
      <c r="AA267" s="1452"/>
    </row>
    <row r="268" spans="3:27" s="4" customFormat="1" x14ac:dyDescent="0.25">
      <c r="C268" s="97"/>
      <c r="H268" s="1424"/>
      <c r="J268" s="145"/>
      <c r="L268" s="1452"/>
      <c r="M268" s="1452"/>
      <c r="O268" s="1452"/>
      <c r="P268" s="1452"/>
      <c r="V268" s="1452"/>
      <c r="W268" s="1452"/>
      <c r="X268" s="1452"/>
      <c r="Z268" s="1452"/>
      <c r="AA268" s="1452"/>
    </row>
    <row r="269" spans="3:27" s="4" customFormat="1" x14ac:dyDescent="0.25">
      <c r="C269" s="97"/>
      <c r="H269" s="1424"/>
      <c r="J269" s="145"/>
      <c r="L269" s="1452"/>
      <c r="M269" s="1452"/>
      <c r="O269" s="1452"/>
      <c r="P269" s="1452"/>
      <c r="V269" s="1452"/>
      <c r="W269" s="1452"/>
      <c r="X269" s="1452"/>
      <c r="Z269" s="1452"/>
      <c r="AA269" s="1452"/>
    </row>
    <row r="270" spans="3:27" s="4" customFormat="1" x14ac:dyDescent="0.25">
      <c r="C270" s="97"/>
      <c r="H270" s="1424"/>
      <c r="J270" s="145"/>
      <c r="L270" s="1452"/>
      <c r="M270" s="1452"/>
      <c r="O270" s="1452"/>
      <c r="P270" s="1452"/>
      <c r="V270" s="1452"/>
      <c r="W270" s="1452"/>
      <c r="X270" s="1452"/>
      <c r="Z270" s="1452"/>
      <c r="AA270" s="1452"/>
    </row>
    <row r="271" spans="3:27" s="4" customFormat="1" x14ac:dyDescent="0.25">
      <c r="C271" s="97"/>
      <c r="H271" s="1424"/>
      <c r="J271" s="145"/>
      <c r="L271" s="1452"/>
      <c r="M271" s="1452"/>
      <c r="O271" s="1452"/>
      <c r="P271" s="1452"/>
      <c r="V271" s="1452"/>
      <c r="W271" s="1452"/>
      <c r="X271" s="1452"/>
      <c r="Z271" s="1452"/>
      <c r="AA271" s="1452"/>
    </row>
    <row r="272" spans="3:27" s="4" customFormat="1" x14ac:dyDescent="0.25">
      <c r="C272" s="97"/>
      <c r="H272" s="1424"/>
      <c r="J272" s="145"/>
      <c r="L272" s="1452"/>
      <c r="M272" s="1452"/>
      <c r="O272" s="1452"/>
      <c r="P272" s="1452"/>
      <c r="V272" s="1452"/>
      <c r="W272" s="1452"/>
      <c r="X272" s="1452"/>
      <c r="Z272" s="1452"/>
      <c r="AA272" s="1452"/>
    </row>
    <row r="273" spans="1:27" s="4" customFormat="1" x14ac:dyDescent="0.25">
      <c r="A273" s="196"/>
      <c r="C273" s="97"/>
      <c r="H273" s="1424"/>
      <c r="J273" s="145"/>
      <c r="L273" s="1452"/>
      <c r="M273" s="1452"/>
      <c r="O273" s="1452"/>
      <c r="P273" s="1452"/>
      <c r="V273" s="1452"/>
      <c r="W273" s="1452"/>
      <c r="X273" s="1452"/>
      <c r="Z273" s="1452"/>
      <c r="AA273" s="1452"/>
    </row>
    <row r="274" spans="1:27" s="4" customFormat="1" x14ac:dyDescent="0.25">
      <c r="A274" s="196"/>
      <c r="C274" s="97"/>
      <c r="H274" s="1424"/>
      <c r="J274" s="145"/>
      <c r="L274" s="1452"/>
      <c r="M274" s="1452"/>
      <c r="O274" s="1452"/>
      <c r="P274" s="1452"/>
      <c r="V274" s="1452"/>
      <c r="W274" s="1452"/>
      <c r="X274" s="1452"/>
      <c r="Z274" s="1452"/>
      <c r="AA274" s="1452"/>
    </row>
    <row r="275" spans="1:27" s="4" customFormat="1" x14ac:dyDescent="0.25">
      <c r="A275" s="196"/>
      <c r="C275" s="97"/>
      <c r="H275" s="1424"/>
      <c r="J275" s="145"/>
      <c r="L275" s="1452"/>
      <c r="M275" s="1452"/>
      <c r="O275" s="1452"/>
      <c r="P275" s="1452"/>
      <c r="V275" s="1452"/>
      <c r="W275" s="1452"/>
      <c r="X275" s="1452"/>
      <c r="Z275" s="1452"/>
      <c r="AA275" s="1452"/>
    </row>
    <row r="276" spans="1:27" s="4" customFormat="1" x14ac:dyDescent="0.25">
      <c r="A276" s="196"/>
      <c r="C276" s="97"/>
      <c r="H276" s="1424"/>
      <c r="J276" s="145"/>
      <c r="L276" s="1452"/>
      <c r="M276" s="1452"/>
      <c r="O276" s="1452"/>
      <c r="P276" s="1452"/>
      <c r="V276" s="1452"/>
      <c r="W276" s="1452"/>
      <c r="X276" s="1452"/>
      <c r="Z276" s="1452"/>
      <c r="AA276" s="1452"/>
    </row>
    <row r="277" spans="1:27" s="4" customFormat="1" x14ac:dyDescent="0.25">
      <c r="A277" s="196"/>
      <c r="C277" s="97"/>
      <c r="H277" s="1424"/>
      <c r="J277" s="145"/>
      <c r="L277" s="1452"/>
      <c r="M277" s="1452"/>
      <c r="O277" s="1452"/>
      <c r="P277" s="1452"/>
      <c r="V277" s="1452"/>
      <c r="W277" s="1452"/>
      <c r="X277" s="1452"/>
      <c r="Z277" s="1452"/>
      <c r="AA277" s="1452"/>
    </row>
    <row r="278" spans="1:27" s="4" customFormat="1" x14ac:dyDescent="0.25">
      <c r="A278" s="196"/>
      <c r="C278" s="97"/>
      <c r="H278" s="1424"/>
      <c r="J278" s="145"/>
      <c r="L278" s="1452"/>
      <c r="M278" s="1452"/>
      <c r="O278" s="1452"/>
      <c r="P278" s="1452"/>
      <c r="V278" s="1452"/>
      <c r="W278" s="1452"/>
      <c r="X278" s="1452"/>
      <c r="Z278" s="1452"/>
      <c r="AA278" s="1452"/>
    </row>
    <row r="279" spans="1:27" s="4" customFormat="1" x14ac:dyDescent="0.25">
      <c r="A279" s="196"/>
      <c r="C279" s="97"/>
      <c r="H279" s="1424"/>
      <c r="J279" s="145"/>
      <c r="L279" s="1452"/>
      <c r="M279" s="1452"/>
      <c r="O279" s="1452"/>
      <c r="P279" s="1452"/>
      <c r="V279" s="1452"/>
      <c r="W279" s="1452"/>
      <c r="X279" s="1452"/>
      <c r="Z279" s="1452"/>
      <c r="AA279" s="1452"/>
    </row>
    <row r="280" spans="1:27" s="4" customFormat="1" x14ac:dyDescent="0.25">
      <c r="A280" s="196"/>
      <c r="C280" s="97"/>
      <c r="H280" s="1424"/>
      <c r="J280" s="145"/>
      <c r="L280" s="1452"/>
      <c r="M280" s="1452"/>
      <c r="O280" s="1452"/>
      <c r="P280" s="1452"/>
      <c r="V280" s="1452"/>
      <c r="W280" s="1452"/>
      <c r="X280" s="1452"/>
      <c r="Z280" s="1452"/>
      <c r="AA280" s="1452"/>
    </row>
    <row r="281" spans="1:27" s="4" customFormat="1" x14ac:dyDescent="0.25">
      <c r="A281" s="197"/>
      <c r="C281" s="97"/>
      <c r="H281" s="1424"/>
      <c r="J281" s="145"/>
      <c r="L281" s="1452"/>
      <c r="M281" s="1452"/>
      <c r="O281" s="1452"/>
      <c r="P281" s="1452"/>
      <c r="V281" s="1452"/>
      <c r="W281" s="1452"/>
      <c r="X281" s="1452"/>
      <c r="Z281" s="1452"/>
      <c r="AA281" s="1452"/>
    </row>
    <row r="282" spans="1:27" s="4" customFormat="1" x14ac:dyDescent="0.25">
      <c r="A282" s="198"/>
      <c r="C282" s="97"/>
      <c r="H282" s="1424"/>
      <c r="J282" s="145"/>
      <c r="L282" s="1452"/>
      <c r="M282" s="1452"/>
      <c r="O282" s="1452"/>
      <c r="P282" s="1452"/>
      <c r="V282" s="1452"/>
      <c r="W282" s="1452"/>
      <c r="X282" s="1452"/>
      <c r="Z282" s="1452"/>
      <c r="AA282" s="1452"/>
    </row>
    <row r="283" spans="1:27" s="4" customFormat="1" x14ac:dyDescent="0.25">
      <c r="A283" s="198"/>
      <c r="C283" s="97"/>
      <c r="H283" s="1424"/>
      <c r="J283" s="145"/>
      <c r="L283" s="1452"/>
      <c r="M283" s="1452"/>
      <c r="O283" s="1452"/>
      <c r="P283" s="1452"/>
      <c r="V283" s="1452"/>
      <c r="W283" s="1452"/>
      <c r="X283" s="1452"/>
      <c r="Z283" s="1452"/>
      <c r="AA283" s="1452"/>
    </row>
    <row r="284" spans="1:27" s="4" customFormat="1" x14ac:dyDescent="0.25">
      <c r="A284" s="199"/>
      <c r="C284" s="97"/>
      <c r="H284" s="1424"/>
      <c r="J284" s="145"/>
      <c r="L284" s="1452"/>
      <c r="M284" s="1452"/>
      <c r="O284" s="1452"/>
      <c r="P284" s="1452"/>
      <c r="V284" s="1452"/>
      <c r="W284" s="1452"/>
      <c r="X284" s="1452"/>
      <c r="Z284" s="1452"/>
      <c r="AA284" s="1452"/>
    </row>
    <row r="285" spans="1:27" s="4" customFormat="1" x14ac:dyDescent="0.25">
      <c r="A285" s="200"/>
      <c r="C285" s="97"/>
      <c r="H285" s="1424"/>
      <c r="J285" s="145"/>
      <c r="L285" s="1452"/>
      <c r="M285" s="1452"/>
      <c r="O285" s="1452"/>
      <c r="P285" s="1452"/>
      <c r="V285" s="1452"/>
      <c r="W285" s="1452"/>
      <c r="X285" s="1452"/>
      <c r="Z285" s="1452"/>
      <c r="AA285" s="1452"/>
    </row>
    <row r="286" spans="1:27" s="4" customFormat="1" x14ac:dyDescent="0.25">
      <c r="A286" s="200"/>
      <c r="C286" s="97"/>
      <c r="H286" s="1424"/>
      <c r="J286" s="145"/>
      <c r="L286" s="1452"/>
      <c r="M286" s="1452"/>
      <c r="O286" s="1452"/>
      <c r="P286" s="1452"/>
      <c r="V286" s="1452"/>
      <c r="W286" s="1452"/>
      <c r="X286" s="1452"/>
      <c r="Z286" s="1452"/>
      <c r="AA286" s="1452"/>
    </row>
    <row r="287" spans="1:27" s="4" customFormat="1" x14ac:dyDescent="0.25">
      <c r="A287" s="196"/>
      <c r="C287" s="97"/>
      <c r="H287" s="1424"/>
      <c r="J287" s="145"/>
      <c r="L287" s="1452"/>
      <c r="M287" s="1452"/>
      <c r="O287" s="1452"/>
      <c r="P287" s="1452"/>
      <c r="V287" s="1452"/>
      <c r="W287" s="1452"/>
      <c r="X287" s="1452"/>
      <c r="Z287" s="1452"/>
      <c r="AA287" s="1452"/>
    </row>
    <row r="288" spans="1:27" s="4" customFormat="1" x14ac:dyDescent="0.25">
      <c r="A288" s="196"/>
      <c r="C288" s="97"/>
      <c r="H288" s="1424"/>
      <c r="J288" s="145"/>
      <c r="L288" s="1452"/>
      <c r="M288" s="1452"/>
      <c r="O288" s="1452"/>
      <c r="P288" s="1452"/>
      <c r="V288" s="1452"/>
      <c r="W288" s="1452"/>
      <c r="X288" s="1452"/>
      <c r="Z288" s="1452"/>
      <c r="AA288" s="1452"/>
    </row>
    <row r="289" spans="1:27" s="4" customFormat="1" x14ac:dyDescent="0.25">
      <c r="A289" s="196"/>
      <c r="C289" s="97"/>
      <c r="H289" s="1424"/>
      <c r="J289" s="145"/>
      <c r="L289" s="1452"/>
      <c r="M289" s="1452"/>
      <c r="O289" s="1452"/>
      <c r="P289" s="1452"/>
      <c r="V289" s="1452"/>
      <c r="W289" s="1452"/>
      <c r="X289" s="1452"/>
      <c r="Z289" s="1452"/>
      <c r="AA289" s="1452"/>
    </row>
    <row r="290" spans="1:27" s="4" customFormat="1" x14ac:dyDescent="0.25">
      <c r="A290" s="196"/>
      <c r="C290" s="97"/>
      <c r="H290" s="1424"/>
      <c r="J290" s="145"/>
      <c r="L290" s="1452"/>
      <c r="M290" s="1452"/>
      <c r="O290" s="1452"/>
      <c r="P290" s="1452"/>
      <c r="V290" s="1452"/>
      <c r="W290" s="1452"/>
      <c r="X290" s="1452"/>
      <c r="Z290" s="1452"/>
      <c r="AA290" s="1452"/>
    </row>
    <row r="291" spans="1:27" s="4" customFormat="1" x14ac:dyDescent="0.25">
      <c r="A291" s="196"/>
      <c r="C291" s="97"/>
      <c r="H291" s="1424"/>
      <c r="J291" s="145"/>
      <c r="L291" s="1452"/>
      <c r="M291" s="1452"/>
      <c r="O291" s="1452"/>
      <c r="P291" s="1452"/>
      <c r="V291" s="1452"/>
      <c r="W291" s="1452"/>
      <c r="X291" s="1452"/>
      <c r="Z291" s="1452"/>
      <c r="AA291" s="1452"/>
    </row>
    <row r="292" spans="1:27" s="4" customFormat="1" x14ac:dyDescent="0.25">
      <c r="A292" s="196"/>
      <c r="C292" s="97"/>
      <c r="H292" s="1424"/>
      <c r="J292" s="145"/>
      <c r="L292" s="1452"/>
      <c r="M292" s="1452"/>
      <c r="O292" s="1452"/>
      <c r="P292" s="1452"/>
      <c r="V292" s="1452"/>
      <c r="W292" s="1452"/>
      <c r="X292" s="1452"/>
      <c r="Z292" s="1452"/>
      <c r="AA292" s="1452"/>
    </row>
    <row r="293" spans="1:27" s="4" customFormat="1" x14ac:dyDescent="0.25">
      <c r="A293" s="196"/>
      <c r="C293" s="97"/>
      <c r="H293" s="1424"/>
      <c r="J293" s="145"/>
      <c r="L293" s="1452"/>
      <c r="M293" s="1452"/>
      <c r="O293" s="1452"/>
      <c r="P293" s="1452"/>
      <c r="V293" s="1452"/>
      <c r="W293" s="1452"/>
      <c r="X293" s="1452"/>
      <c r="Z293" s="1452"/>
      <c r="AA293" s="1452"/>
    </row>
    <row r="294" spans="1:27" s="4" customFormat="1" x14ac:dyDescent="0.25">
      <c r="A294" s="196"/>
      <c r="C294" s="97"/>
      <c r="H294" s="1424"/>
      <c r="J294" s="145"/>
      <c r="L294" s="1452"/>
      <c r="M294" s="1452"/>
      <c r="O294" s="1452"/>
      <c r="P294" s="1452"/>
      <c r="V294" s="1452"/>
      <c r="W294" s="1452"/>
      <c r="X294" s="1452"/>
      <c r="Z294" s="1452"/>
      <c r="AA294" s="1452"/>
    </row>
    <row r="295" spans="1:27" s="4" customFormat="1" x14ac:dyDescent="0.25">
      <c r="A295" s="196"/>
      <c r="C295" s="97"/>
      <c r="H295" s="1424"/>
      <c r="J295" s="145"/>
      <c r="L295" s="1452"/>
      <c r="M295" s="1452"/>
      <c r="O295" s="1452"/>
      <c r="P295" s="1452"/>
      <c r="V295" s="1452"/>
      <c r="W295" s="1452"/>
      <c r="X295" s="1452"/>
      <c r="Z295" s="1452"/>
      <c r="AA295" s="1452"/>
    </row>
    <row r="296" spans="1:27" s="4" customFormat="1" x14ac:dyDescent="0.25">
      <c r="A296" s="196"/>
      <c r="C296" s="97"/>
      <c r="H296" s="1424"/>
      <c r="J296" s="145"/>
      <c r="L296" s="1452"/>
      <c r="M296" s="1452"/>
      <c r="O296" s="1452"/>
      <c r="P296" s="1452"/>
      <c r="V296" s="1452"/>
      <c r="W296" s="1452"/>
      <c r="X296" s="1452"/>
      <c r="Z296" s="1452"/>
      <c r="AA296" s="1452"/>
    </row>
    <row r="297" spans="1:27" s="4" customFormat="1" x14ac:dyDescent="0.25">
      <c r="A297" s="196"/>
      <c r="C297" s="97"/>
      <c r="H297" s="1424"/>
      <c r="J297" s="145"/>
      <c r="L297" s="1452"/>
      <c r="M297" s="1452"/>
      <c r="O297" s="1452"/>
      <c r="P297" s="1452"/>
      <c r="V297" s="1452"/>
      <c r="W297" s="1452"/>
      <c r="X297" s="1452"/>
      <c r="Z297" s="1452"/>
      <c r="AA297" s="1452"/>
    </row>
    <row r="298" spans="1:27" s="4" customFormat="1" x14ac:dyDescent="0.25">
      <c r="A298" s="196"/>
      <c r="C298" s="97"/>
      <c r="H298" s="1424"/>
      <c r="J298" s="145"/>
      <c r="L298" s="1452"/>
      <c r="M298" s="1452"/>
      <c r="O298" s="1452"/>
      <c r="P298" s="1452"/>
      <c r="V298" s="1452"/>
      <c r="W298" s="1452"/>
      <c r="X298" s="1452"/>
      <c r="Z298" s="1452"/>
      <c r="AA298" s="1452"/>
    </row>
    <row r="299" spans="1:27" s="4" customFormat="1" x14ac:dyDescent="0.25">
      <c r="A299" s="196"/>
      <c r="C299" s="97"/>
      <c r="H299" s="1424"/>
      <c r="J299" s="145"/>
      <c r="L299" s="1452"/>
      <c r="M299" s="1452"/>
      <c r="O299" s="1452"/>
      <c r="P299" s="1452"/>
      <c r="V299" s="1452"/>
      <c r="W299" s="1452"/>
      <c r="X299" s="1452"/>
      <c r="Z299" s="1452"/>
      <c r="AA299" s="1452"/>
    </row>
    <row r="300" spans="1:27" s="4" customFormat="1" x14ac:dyDescent="0.25">
      <c r="A300" s="196"/>
      <c r="C300" s="97"/>
      <c r="H300" s="1424"/>
      <c r="J300" s="145"/>
      <c r="L300" s="1452"/>
      <c r="M300" s="1452"/>
      <c r="O300" s="1452"/>
      <c r="P300" s="1452"/>
      <c r="V300" s="1452"/>
      <c r="W300" s="1452"/>
      <c r="X300" s="1452"/>
      <c r="Z300" s="1452"/>
      <c r="AA300" s="1452"/>
    </row>
    <row r="301" spans="1:27" s="4" customFormat="1" x14ac:dyDescent="0.25">
      <c r="A301" s="196"/>
      <c r="C301" s="97"/>
      <c r="H301" s="1424"/>
      <c r="J301" s="145"/>
      <c r="L301" s="1452"/>
      <c r="M301" s="1452"/>
      <c r="O301" s="1452"/>
      <c r="P301" s="1452"/>
      <c r="V301" s="1452"/>
      <c r="W301" s="1452"/>
      <c r="X301" s="1452"/>
      <c r="Z301" s="1452"/>
      <c r="AA301" s="1452"/>
    </row>
    <row r="302" spans="1:27" s="4" customFormat="1" x14ac:dyDescent="0.25">
      <c r="A302" s="196"/>
      <c r="C302" s="97"/>
      <c r="H302" s="1424"/>
      <c r="J302" s="145"/>
      <c r="L302" s="1452"/>
      <c r="M302" s="1452"/>
      <c r="O302" s="1452"/>
      <c r="P302" s="1452"/>
      <c r="V302" s="1452"/>
      <c r="W302" s="1452"/>
      <c r="X302" s="1452"/>
      <c r="Z302" s="1452"/>
      <c r="AA302" s="1452"/>
    </row>
    <row r="303" spans="1:27" s="4" customFormat="1" x14ac:dyDescent="0.25">
      <c r="A303" s="196"/>
      <c r="C303" s="97"/>
      <c r="H303" s="1424"/>
      <c r="J303" s="145"/>
      <c r="L303" s="1452"/>
      <c r="M303" s="1452"/>
      <c r="O303" s="1452"/>
      <c r="P303" s="1452"/>
      <c r="V303" s="1452"/>
      <c r="W303" s="1452"/>
      <c r="X303" s="1452"/>
      <c r="Z303" s="1452"/>
      <c r="AA303" s="1452"/>
    </row>
    <row r="304" spans="1:27" s="4" customFormat="1" x14ac:dyDescent="0.25">
      <c r="A304" s="196"/>
      <c r="C304" s="97"/>
      <c r="H304" s="1424"/>
      <c r="J304" s="145"/>
      <c r="L304" s="1452"/>
      <c r="M304" s="1452"/>
      <c r="O304" s="1452"/>
      <c r="P304" s="1452"/>
      <c r="V304" s="1452"/>
      <c r="W304" s="1452"/>
      <c r="X304" s="1452"/>
      <c r="Z304" s="1452"/>
      <c r="AA304" s="1452"/>
    </row>
    <row r="305" spans="1:27" s="4" customFormat="1" x14ac:dyDescent="0.25">
      <c r="A305" s="196"/>
      <c r="C305" s="97"/>
      <c r="H305" s="1424"/>
      <c r="J305" s="145"/>
      <c r="L305" s="1452"/>
      <c r="M305" s="1452"/>
      <c r="O305" s="1452"/>
      <c r="P305" s="1452"/>
      <c r="V305" s="1452"/>
      <c r="W305" s="1452"/>
      <c r="X305" s="1452"/>
      <c r="Z305" s="1452"/>
      <c r="AA305" s="1452"/>
    </row>
    <row r="306" spans="1:27" s="4" customFormat="1" x14ac:dyDescent="0.25">
      <c r="A306" s="196"/>
      <c r="C306" s="97"/>
      <c r="H306" s="1424"/>
      <c r="J306" s="145"/>
      <c r="L306" s="1452"/>
      <c r="M306" s="1452"/>
      <c r="O306" s="1452"/>
      <c r="P306" s="1452"/>
      <c r="V306" s="1452"/>
      <c r="W306" s="1452"/>
      <c r="X306" s="1452"/>
      <c r="Z306" s="1452"/>
      <c r="AA306" s="1452"/>
    </row>
    <row r="307" spans="1:27" s="4" customFormat="1" x14ac:dyDescent="0.25">
      <c r="A307" s="196"/>
      <c r="C307" s="97"/>
      <c r="H307" s="1424"/>
      <c r="J307" s="145"/>
      <c r="L307" s="1452"/>
      <c r="M307" s="1452"/>
      <c r="O307" s="1452"/>
      <c r="P307" s="1452"/>
      <c r="V307" s="1452"/>
      <c r="W307" s="1452"/>
      <c r="X307" s="1452"/>
      <c r="Z307" s="1452"/>
      <c r="AA307" s="1452"/>
    </row>
    <row r="308" spans="1:27" s="4" customFormat="1" x14ac:dyDescent="0.25">
      <c r="A308" s="196"/>
      <c r="C308" s="97"/>
      <c r="H308" s="1424"/>
      <c r="J308" s="145"/>
      <c r="L308" s="1452"/>
      <c r="M308" s="1452"/>
      <c r="O308" s="1452"/>
      <c r="P308" s="1452"/>
      <c r="V308" s="1452"/>
      <c r="W308" s="1452"/>
      <c r="X308" s="1452"/>
      <c r="Z308" s="1452"/>
      <c r="AA308" s="1452"/>
    </row>
    <row r="309" spans="1:27" s="4" customFormat="1" ht="12.75" customHeight="1" x14ac:dyDescent="0.25">
      <c r="A309" s="196"/>
      <c r="C309" s="97"/>
      <c r="H309" s="1424"/>
      <c r="J309" s="145"/>
      <c r="L309" s="1452"/>
      <c r="M309" s="1452"/>
      <c r="O309" s="1452"/>
      <c r="P309" s="1452"/>
      <c r="V309" s="1452"/>
      <c r="W309" s="1452"/>
      <c r="X309" s="1452"/>
      <c r="Z309" s="1452"/>
      <c r="AA309" s="1452"/>
    </row>
    <row r="310" spans="1:27" s="4" customFormat="1" ht="12.75" customHeight="1" x14ac:dyDescent="0.25">
      <c r="A310" s="196"/>
      <c r="C310" s="97"/>
      <c r="H310" s="1424"/>
      <c r="J310" s="145"/>
      <c r="L310" s="1452"/>
      <c r="M310" s="1452"/>
      <c r="O310" s="1452"/>
      <c r="P310" s="1452"/>
      <c r="V310" s="1452"/>
      <c r="W310" s="1452"/>
      <c r="X310" s="1452"/>
      <c r="Z310" s="1452"/>
      <c r="AA310" s="1452"/>
    </row>
    <row r="311" spans="1:27" s="4" customFormat="1" ht="12.75" customHeight="1" x14ac:dyDescent="0.25">
      <c r="A311" s="196"/>
      <c r="C311" s="97"/>
      <c r="H311" s="1424"/>
      <c r="J311" s="145"/>
      <c r="L311" s="1452"/>
      <c r="M311" s="1452"/>
      <c r="O311" s="1452"/>
      <c r="P311" s="1452"/>
      <c r="V311" s="1452"/>
      <c r="W311" s="1452"/>
      <c r="X311" s="1452"/>
      <c r="Z311" s="1452"/>
      <c r="AA311" s="1452"/>
    </row>
    <row r="312" spans="1:27" s="4" customFormat="1" ht="12.75" customHeight="1" x14ac:dyDescent="0.25">
      <c r="A312" s="196"/>
      <c r="C312" s="97"/>
      <c r="H312" s="1424"/>
      <c r="J312" s="145"/>
      <c r="L312" s="1452"/>
      <c r="M312" s="1452"/>
      <c r="O312" s="1452"/>
      <c r="P312" s="1452"/>
      <c r="V312" s="1452"/>
      <c r="W312" s="1452"/>
      <c r="X312" s="1452"/>
      <c r="Z312" s="1452"/>
      <c r="AA312" s="1452"/>
    </row>
    <row r="313" spans="1:27" s="4" customFormat="1" ht="12.75" customHeight="1" x14ac:dyDescent="0.25">
      <c r="A313" s="196"/>
      <c r="C313" s="97"/>
      <c r="H313" s="1424"/>
      <c r="J313" s="145"/>
      <c r="L313" s="1452"/>
      <c r="M313" s="1452"/>
      <c r="O313" s="1452"/>
      <c r="P313" s="1452"/>
      <c r="V313" s="1452"/>
      <c r="W313" s="1452"/>
      <c r="X313" s="1452"/>
      <c r="Z313" s="1452"/>
      <c r="AA313" s="1452"/>
    </row>
    <row r="314" spans="1:27" s="4" customFormat="1" ht="12.75" customHeight="1" x14ac:dyDescent="0.25">
      <c r="A314" s="196"/>
      <c r="C314" s="97"/>
      <c r="H314" s="1424"/>
      <c r="J314" s="145"/>
      <c r="L314" s="1452"/>
      <c r="M314" s="1452"/>
      <c r="O314" s="1452"/>
      <c r="P314" s="1452"/>
      <c r="V314" s="1452"/>
      <c r="W314" s="1452"/>
      <c r="X314" s="1452"/>
      <c r="Z314" s="1452"/>
      <c r="AA314" s="1452"/>
    </row>
    <row r="315" spans="1:27" s="4" customFormat="1" x14ac:dyDescent="0.25">
      <c r="A315" s="196"/>
      <c r="C315" s="97"/>
      <c r="H315" s="1424"/>
      <c r="J315" s="145"/>
      <c r="L315" s="1452"/>
      <c r="M315" s="1452"/>
      <c r="O315" s="1452"/>
      <c r="P315" s="1452"/>
      <c r="V315" s="1452"/>
      <c r="W315" s="1452"/>
      <c r="X315" s="1452"/>
      <c r="Z315" s="1452"/>
      <c r="AA315" s="1452"/>
    </row>
    <row r="316" spans="1:27" s="4" customFormat="1" x14ac:dyDescent="0.25">
      <c r="A316" s="196"/>
      <c r="C316" s="97"/>
      <c r="H316" s="1424"/>
      <c r="J316" s="145"/>
      <c r="L316" s="1452"/>
      <c r="M316" s="1452"/>
      <c r="O316" s="1452"/>
      <c r="P316" s="1452"/>
      <c r="V316" s="1452"/>
      <c r="W316" s="1452"/>
      <c r="X316" s="1452"/>
      <c r="Z316" s="1452"/>
      <c r="AA316" s="1452"/>
    </row>
    <row r="317" spans="1:27" s="4" customFormat="1" x14ac:dyDescent="0.25">
      <c r="A317" s="196"/>
      <c r="C317" s="97"/>
      <c r="H317" s="1424"/>
      <c r="J317" s="145"/>
      <c r="L317" s="1452"/>
      <c r="M317" s="1452"/>
      <c r="O317" s="1452"/>
      <c r="P317" s="1452"/>
      <c r="V317" s="1452"/>
      <c r="W317" s="1452"/>
      <c r="X317" s="1452"/>
      <c r="Z317" s="1452"/>
      <c r="AA317" s="1452"/>
    </row>
    <row r="318" spans="1:27" s="4" customFormat="1" x14ac:dyDescent="0.25">
      <c r="A318" s="196"/>
      <c r="C318" s="97"/>
      <c r="H318" s="1424"/>
      <c r="J318" s="145"/>
      <c r="L318" s="1452"/>
      <c r="M318" s="1452"/>
      <c r="O318" s="1452"/>
      <c r="P318" s="1452"/>
      <c r="V318" s="1452"/>
      <c r="W318" s="1452"/>
      <c r="X318" s="1452"/>
      <c r="Z318" s="1452"/>
      <c r="AA318" s="1452"/>
    </row>
    <row r="319" spans="1:27" s="4" customFormat="1" x14ac:dyDescent="0.25">
      <c r="A319" s="196"/>
      <c r="C319" s="97"/>
      <c r="H319" s="1424"/>
      <c r="J319" s="145"/>
      <c r="L319" s="1452"/>
      <c r="M319" s="1452"/>
      <c r="O319" s="1452"/>
      <c r="P319" s="1452"/>
      <c r="V319" s="1452"/>
      <c r="W319" s="1452"/>
      <c r="X319" s="1452"/>
      <c r="Z319" s="1452"/>
      <c r="AA319" s="1452"/>
    </row>
    <row r="320" spans="1:27" s="4" customFormat="1" x14ac:dyDescent="0.25">
      <c r="A320" s="196"/>
      <c r="C320" s="97"/>
      <c r="H320" s="1424"/>
      <c r="J320" s="145"/>
      <c r="L320" s="1452"/>
      <c r="M320" s="1452"/>
      <c r="O320" s="1452"/>
      <c r="P320" s="1452"/>
      <c r="V320" s="1452"/>
      <c r="W320" s="1452"/>
      <c r="X320" s="1452"/>
      <c r="Z320" s="1452"/>
      <c r="AA320" s="1452"/>
    </row>
    <row r="321" spans="1:27" s="4" customFormat="1" x14ac:dyDescent="0.25">
      <c r="A321" s="196"/>
      <c r="C321" s="97"/>
      <c r="H321" s="1424"/>
      <c r="J321" s="145"/>
      <c r="L321" s="1452"/>
      <c r="M321" s="1452"/>
      <c r="O321" s="1452"/>
      <c r="P321" s="1452"/>
      <c r="V321" s="1452"/>
      <c r="W321" s="1452"/>
      <c r="X321" s="1452"/>
      <c r="Z321" s="1452"/>
      <c r="AA321" s="1452"/>
    </row>
    <row r="322" spans="1:27" s="4" customFormat="1" x14ac:dyDescent="0.25">
      <c r="A322" s="196"/>
      <c r="C322" s="97"/>
      <c r="H322" s="1424"/>
      <c r="J322" s="145"/>
      <c r="L322" s="1452"/>
      <c r="M322" s="1452"/>
      <c r="O322" s="1452"/>
      <c r="P322" s="1452"/>
      <c r="V322" s="1452"/>
      <c r="W322" s="1452"/>
      <c r="X322" s="1452"/>
      <c r="Z322" s="1452"/>
      <c r="AA322" s="1452"/>
    </row>
    <row r="323" spans="1:27" s="4" customFormat="1" x14ac:dyDescent="0.25">
      <c r="A323" s="196"/>
      <c r="C323" s="97"/>
      <c r="H323" s="1424"/>
      <c r="J323" s="145"/>
      <c r="L323" s="1452"/>
      <c r="M323" s="1452"/>
      <c r="O323" s="1452"/>
      <c r="P323" s="1452"/>
      <c r="V323" s="1452"/>
      <c r="W323" s="1452"/>
      <c r="X323" s="1452"/>
      <c r="Z323" s="1452"/>
      <c r="AA323" s="1452"/>
    </row>
    <row r="324" spans="1:27" s="4" customFormat="1" x14ac:dyDescent="0.25">
      <c r="A324" s="196"/>
      <c r="C324" s="97"/>
      <c r="H324" s="1424"/>
      <c r="J324" s="145"/>
      <c r="L324" s="1452"/>
      <c r="M324" s="1452"/>
      <c r="O324" s="1452"/>
      <c r="P324" s="1452"/>
      <c r="V324" s="1452"/>
      <c r="W324" s="1452"/>
      <c r="X324" s="1452"/>
      <c r="Z324" s="1452"/>
      <c r="AA324" s="1452"/>
    </row>
    <row r="325" spans="1:27" x14ac:dyDescent="0.25">
      <c r="A325" s="1339"/>
      <c r="B325" s="4"/>
    </row>
    <row r="326" spans="1:27" x14ac:dyDescent="0.25">
      <c r="A326" s="1339"/>
    </row>
  </sheetData>
  <mergeCells count="35">
    <mergeCell ref="V6:V8"/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V5:AE5"/>
    <mergeCell ref="AF5:AF8"/>
    <mergeCell ref="AG5:AG8"/>
    <mergeCell ref="K6:K8"/>
    <mergeCell ref="L6:O6"/>
    <mergeCell ref="AC6:AC8"/>
    <mergeCell ref="AD6:AE6"/>
    <mergeCell ref="AD7:AD8"/>
    <mergeCell ref="AE7:AE8"/>
    <mergeCell ref="W7:W8"/>
    <mergeCell ref="X7:Z7"/>
    <mergeCell ref="W6:Z6"/>
    <mergeCell ref="AA6:AA8"/>
    <mergeCell ref="AB6:AB8"/>
    <mergeCell ref="C34:O34"/>
    <mergeCell ref="L7:L8"/>
    <mergeCell ref="M7:O7"/>
    <mergeCell ref="T7:T8"/>
    <mergeCell ref="U7:U8"/>
    <mergeCell ref="Q6:Q8"/>
    <mergeCell ref="R6:R8"/>
    <mergeCell ref="S6:S8"/>
    <mergeCell ref="T6:U6"/>
    <mergeCell ref="P6:P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sqref="A1:XFD1048576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621</v>
      </c>
      <c r="AE3" s="538"/>
      <c r="AF3" s="539"/>
    </row>
    <row r="4" spans="1:32" ht="21.75" customHeight="1" thickBot="1" x14ac:dyDescent="0.3">
      <c r="A4" s="1781" t="s">
        <v>622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8.75" customHeight="1" thickBot="1" x14ac:dyDescent="0.25">
      <c r="A10" s="544" t="s">
        <v>25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8.75" customHeight="1" thickBot="1" x14ac:dyDescent="0.25">
      <c r="A11" s="552" t="s">
        <v>32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8.75" customHeight="1" thickBot="1" x14ac:dyDescent="0.25">
      <c r="A12" s="557" t="s">
        <v>36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8.75" customHeight="1" thickBot="1" x14ac:dyDescent="0.3">
      <c r="A13" s="558"/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768"/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768"/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64" t="s">
        <v>43</v>
      </c>
      <c r="B16" s="553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46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49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19.5" customHeight="1" thickBot="1" x14ac:dyDescent="0.25">
      <c r="A21" s="581"/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247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249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251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254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v>50</v>
      </c>
      <c r="L25" s="296"/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24" customHeight="1" x14ac:dyDescent="0.25">
      <c r="A26" s="749" t="s">
        <v>257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33.75" customHeight="1" thickBot="1" x14ac:dyDescent="0.25">
      <c r="A27" s="558" t="s">
        <v>259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N28" si="5">SUM(G10:G25,G26:G27)</f>
        <v>2042</v>
      </c>
      <c r="H28" s="370">
        <f t="shared" si="5"/>
        <v>0</v>
      </c>
      <c r="I28" s="370">
        <f t="shared" si="5"/>
        <v>1391</v>
      </c>
      <c r="J28" s="370">
        <f t="shared" si="5"/>
        <v>584</v>
      </c>
      <c r="K28" s="370">
        <f t="shared" si="5"/>
        <v>578</v>
      </c>
      <c r="L28" s="370">
        <f t="shared" si="5"/>
        <v>396</v>
      </c>
      <c r="M28" s="370">
        <f t="shared" si="5"/>
        <v>0</v>
      </c>
      <c r="N28" s="370">
        <f t="shared" si="5"/>
        <v>148</v>
      </c>
      <c r="O28" s="370">
        <f>SUM(O10:O25,O26:O27)</f>
        <v>6</v>
      </c>
      <c r="P28" s="370"/>
      <c r="Q28" s="370"/>
      <c r="R28" s="370"/>
      <c r="S28" s="370"/>
      <c r="T28" s="366"/>
      <c r="U28" s="370">
        <f t="shared" ref="U28:Y28" si="6">SUM(U10:U27)</f>
        <v>767</v>
      </c>
      <c r="V28" s="370">
        <f t="shared" si="6"/>
        <v>758</v>
      </c>
      <c r="W28" s="370">
        <f t="shared" si="6"/>
        <v>650</v>
      </c>
      <c r="X28" s="370">
        <f t="shared" si="6"/>
        <v>0</v>
      </c>
      <c r="Y28" s="370">
        <f t="shared" si="6"/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7">F28</f>
        <v>#REF!</v>
      </c>
      <c r="G33" s="366">
        <f t="shared" si="7"/>
        <v>2042</v>
      </c>
      <c r="H33" s="367">
        <f t="shared" si="7"/>
        <v>0</v>
      </c>
      <c r="I33" s="368">
        <f t="shared" si="7"/>
        <v>1391</v>
      </c>
      <c r="J33" s="408">
        <f t="shared" si="7"/>
        <v>584</v>
      </c>
      <c r="K33" s="370">
        <f t="shared" si="7"/>
        <v>578</v>
      </c>
      <c r="L33" s="370">
        <f t="shared" si="7"/>
        <v>396</v>
      </c>
      <c r="M33" s="370">
        <f t="shared" si="7"/>
        <v>0</v>
      </c>
      <c r="N33" s="370">
        <f t="shared" si="7"/>
        <v>148</v>
      </c>
      <c r="O33" s="370">
        <f t="shared" si="7"/>
        <v>6</v>
      </c>
      <c r="P33" s="370">
        <f t="shared" si="7"/>
        <v>0</v>
      </c>
      <c r="Q33" s="370">
        <f t="shared" si="7"/>
        <v>0</v>
      </c>
      <c r="R33" s="370">
        <f t="shared" si="7"/>
        <v>0</v>
      </c>
      <c r="S33" s="370"/>
      <c r="T33" s="366"/>
      <c r="U33" s="367">
        <f t="shared" si="7"/>
        <v>767</v>
      </c>
      <c r="V33" s="370">
        <f t="shared" si="7"/>
        <v>758</v>
      </c>
      <c r="W33" s="370">
        <f t="shared" si="7"/>
        <v>650</v>
      </c>
      <c r="X33" s="370">
        <f t="shared" si="7"/>
        <v>0</v>
      </c>
      <c r="Y33" s="370">
        <f t="shared" si="7"/>
        <v>132</v>
      </c>
      <c r="Z33" s="370"/>
      <c r="AA33" s="370"/>
      <c r="AB33" s="370">
        <f t="shared" si="7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sqref="A1:XFD1048576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660</v>
      </c>
      <c r="AE3" s="538"/>
      <c r="AF3" s="539"/>
    </row>
    <row r="4" spans="1:32" ht="21.75" customHeight="1" thickBot="1" x14ac:dyDescent="0.3">
      <c r="A4" s="1781" t="s">
        <v>661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5" customHeight="1" thickBot="1" x14ac:dyDescent="0.25">
      <c r="A10" s="544" t="s">
        <v>643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4.25" customHeight="1" thickBot="1" x14ac:dyDescent="0.25">
      <c r="A11" s="552" t="s">
        <v>644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2.75" customHeight="1" thickBot="1" x14ac:dyDescent="0.25">
      <c r="A12" s="557" t="s">
        <v>645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6.5" customHeight="1" thickBot="1" x14ac:dyDescent="0.3">
      <c r="A13" s="1638" t="s">
        <v>646</v>
      </c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552" t="s">
        <v>647</v>
      </c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552" t="s">
        <v>648</v>
      </c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52" t="s">
        <v>649</v>
      </c>
      <c r="B16" s="1639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650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651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652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20.25" customHeight="1" thickBot="1" x14ac:dyDescent="0.25">
      <c r="A21" s="581" t="s">
        <v>653</v>
      </c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654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655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656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657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f t="shared" si="2"/>
        <v>50</v>
      </c>
      <c r="L25" s="296">
        <v>50</v>
      </c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18" customHeight="1" x14ac:dyDescent="0.25">
      <c r="A26" s="749" t="s">
        <v>658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18" customHeight="1" thickBot="1" x14ac:dyDescent="0.25">
      <c r="A27" s="558" t="s">
        <v>659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H28" si="5">G10+G11+G12+G13+G15+G16+G17+G18+G19+G21+G22+G23+G24+G25+G26+G27+G20</f>
        <v>1956</v>
      </c>
      <c r="H28" s="370" t="e">
        <f t="shared" si="5"/>
        <v>#VALUE!</v>
      </c>
      <c r="I28" s="370">
        <f>I10+I11+I12+I13+I15+I16+I17+I18+I19+I21+I22+I23+I24+I25+I26+I27+I20</f>
        <v>1369</v>
      </c>
      <c r="J28" s="370">
        <f t="shared" ref="J28" si="6">J10+J11+J12+J13+J15+J16+J17+J18+J19+J21+J22+J23+J24+J25+J26+J27</f>
        <v>584</v>
      </c>
      <c r="K28" s="370">
        <f>K10+K11+K12+K13+K15+K16+K17+K18+K19+K21+K22+K23+K24+K25+K26+K27</f>
        <v>578</v>
      </c>
      <c r="L28" s="370">
        <f t="shared" ref="L28:O28" si="7">L10+L11+L12+L13+L15+L16+L17+L18+L19+L21+L22+L23+L24+L25+L26+L27</f>
        <v>446</v>
      </c>
      <c r="M28" s="370">
        <f t="shared" si="7"/>
        <v>0</v>
      </c>
      <c r="N28" s="370">
        <f t="shared" si="7"/>
        <v>132</v>
      </c>
      <c r="O28" s="370">
        <f t="shared" si="7"/>
        <v>6</v>
      </c>
      <c r="P28" s="370"/>
      <c r="Q28" s="370"/>
      <c r="R28" s="370"/>
      <c r="S28" s="370"/>
      <c r="T28" s="366"/>
      <c r="U28" s="370">
        <f t="shared" ref="U28:X28" si="8">SUM(U10:U27)</f>
        <v>767</v>
      </c>
      <c r="V28" s="370">
        <f>SUM(V10:V27)</f>
        <v>758</v>
      </c>
      <c r="W28" s="370">
        <f>SUM(W10:W27)</f>
        <v>650</v>
      </c>
      <c r="X28" s="370">
        <f t="shared" si="8"/>
        <v>0</v>
      </c>
      <c r="Y28" s="370">
        <f>SUM(Y10:Y27)</f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9">F28</f>
        <v>#REF!</v>
      </c>
      <c r="G33" s="366">
        <f t="shared" si="9"/>
        <v>1956</v>
      </c>
      <c r="H33" s="367" t="e">
        <f t="shared" si="9"/>
        <v>#VALUE!</v>
      </c>
      <c r="I33" s="368">
        <f t="shared" si="9"/>
        <v>1369</v>
      </c>
      <c r="J33" s="408">
        <f t="shared" si="9"/>
        <v>584</v>
      </c>
      <c r="K33" s="370">
        <f t="shared" si="9"/>
        <v>578</v>
      </c>
      <c r="L33" s="370">
        <f t="shared" si="9"/>
        <v>446</v>
      </c>
      <c r="M33" s="370">
        <f t="shared" si="9"/>
        <v>0</v>
      </c>
      <c r="N33" s="370">
        <f t="shared" si="9"/>
        <v>132</v>
      </c>
      <c r="O33" s="370">
        <f t="shared" si="9"/>
        <v>6</v>
      </c>
      <c r="P33" s="370">
        <f t="shared" si="9"/>
        <v>0</v>
      </c>
      <c r="Q33" s="370">
        <f t="shared" si="9"/>
        <v>0</v>
      </c>
      <c r="R33" s="370">
        <f t="shared" si="9"/>
        <v>0</v>
      </c>
      <c r="S33" s="370"/>
      <c r="T33" s="366"/>
      <c r="U33" s="367">
        <f t="shared" si="9"/>
        <v>767</v>
      </c>
      <c r="V33" s="370">
        <f t="shared" si="9"/>
        <v>758</v>
      </c>
      <c r="W33" s="370">
        <f t="shared" si="9"/>
        <v>650</v>
      </c>
      <c r="X33" s="370">
        <f t="shared" si="9"/>
        <v>0</v>
      </c>
      <c r="Y33" s="370">
        <f t="shared" si="9"/>
        <v>132</v>
      </c>
      <c r="Z33" s="370"/>
      <c r="AA33" s="370"/>
      <c r="AB33" s="370">
        <f t="shared" si="9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sqref="A1:XFD1048576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662</v>
      </c>
      <c r="AE3" s="538"/>
      <c r="AF3" s="539"/>
    </row>
    <row r="4" spans="1:32" ht="21.75" customHeight="1" thickBot="1" x14ac:dyDescent="0.3">
      <c r="A4" s="1781" t="s">
        <v>663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5" customHeight="1" thickBot="1" x14ac:dyDescent="0.25">
      <c r="A10" s="544" t="s">
        <v>643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4.25" customHeight="1" thickBot="1" x14ac:dyDescent="0.25">
      <c r="A11" s="552" t="s">
        <v>644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2.75" customHeight="1" thickBot="1" x14ac:dyDescent="0.25">
      <c r="A12" s="557" t="s">
        <v>645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6.5" customHeight="1" thickBot="1" x14ac:dyDescent="0.3">
      <c r="A13" s="1638" t="s">
        <v>646</v>
      </c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552" t="s">
        <v>647</v>
      </c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552" t="s">
        <v>648</v>
      </c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52" t="s">
        <v>649</v>
      </c>
      <c r="B16" s="1639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650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651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652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20.25" customHeight="1" thickBot="1" x14ac:dyDescent="0.25">
      <c r="A21" s="581" t="s">
        <v>653</v>
      </c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654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655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656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657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f t="shared" si="2"/>
        <v>50</v>
      </c>
      <c r="L25" s="296">
        <v>50</v>
      </c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18" customHeight="1" x14ac:dyDescent="0.25">
      <c r="A26" s="749" t="s">
        <v>658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18" customHeight="1" thickBot="1" x14ac:dyDescent="0.25">
      <c r="A27" s="558" t="s">
        <v>659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H28" si="5">G10+G11+G12+G13+G15+G16+G17+G18+G19+G21+G22+G23+G24+G25+G26+G27+G20</f>
        <v>1956</v>
      </c>
      <c r="H28" s="370" t="e">
        <f t="shared" si="5"/>
        <v>#VALUE!</v>
      </c>
      <c r="I28" s="370">
        <f>I10+I11+I12+I13+I15+I16+I17+I18+I19+I21+I22+I23+I24+I25+I26+I27+I20</f>
        <v>1369</v>
      </c>
      <c r="J28" s="370">
        <f t="shared" ref="J28" si="6">J10+J11+J12+J13+J15+J16+J17+J18+J19+J21+J22+J23+J24+J25+J26+J27</f>
        <v>584</v>
      </c>
      <c r="K28" s="370">
        <f>K10+K11+K12+K13+K15+K16+K17+K18+K19+K21+K22+K23+K24+K25+K26+K27</f>
        <v>578</v>
      </c>
      <c r="L28" s="370">
        <f t="shared" ref="L28:O28" si="7">L10+L11+L12+L13+L15+L16+L17+L18+L19+L21+L22+L23+L24+L25+L26+L27</f>
        <v>446</v>
      </c>
      <c r="M28" s="370">
        <f t="shared" si="7"/>
        <v>0</v>
      </c>
      <c r="N28" s="370">
        <f t="shared" si="7"/>
        <v>132</v>
      </c>
      <c r="O28" s="370">
        <f t="shared" si="7"/>
        <v>6</v>
      </c>
      <c r="P28" s="370"/>
      <c r="Q28" s="370"/>
      <c r="R28" s="370"/>
      <c r="S28" s="370"/>
      <c r="T28" s="366"/>
      <c r="U28" s="370">
        <f t="shared" ref="U28:X28" si="8">SUM(U10:U27)</f>
        <v>767</v>
      </c>
      <c r="V28" s="370">
        <f>SUM(V10:V27)</f>
        <v>758</v>
      </c>
      <c r="W28" s="370">
        <f>SUM(W10:W27)</f>
        <v>650</v>
      </c>
      <c r="X28" s="370">
        <f t="shared" si="8"/>
        <v>0</v>
      </c>
      <c r="Y28" s="370">
        <f>SUM(Y10:Y27)</f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9">F28</f>
        <v>#REF!</v>
      </c>
      <c r="G33" s="366">
        <f t="shared" si="9"/>
        <v>1956</v>
      </c>
      <c r="H33" s="367" t="e">
        <f t="shared" si="9"/>
        <v>#VALUE!</v>
      </c>
      <c r="I33" s="368">
        <f t="shared" si="9"/>
        <v>1369</v>
      </c>
      <c r="J33" s="408">
        <f t="shared" si="9"/>
        <v>584</v>
      </c>
      <c r="K33" s="370">
        <f t="shared" si="9"/>
        <v>578</v>
      </c>
      <c r="L33" s="370">
        <f t="shared" si="9"/>
        <v>446</v>
      </c>
      <c r="M33" s="370">
        <f t="shared" si="9"/>
        <v>0</v>
      </c>
      <c r="N33" s="370">
        <f t="shared" si="9"/>
        <v>132</v>
      </c>
      <c r="O33" s="370">
        <f t="shared" si="9"/>
        <v>6</v>
      </c>
      <c r="P33" s="370">
        <f t="shared" si="9"/>
        <v>0</v>
      </c>
      <c r="Q33" s="370">
        <f t="shared" si="9"/>
        <v>0</v>
      </c>
      <c r="R33" s="370">
        <f t="shared" si="9"/>
        <v>0</v>
      </c>
      <c r="S33" s="370"/>
      <c r="T33" s="366"/>
      <c r="U33" s="367">
        <f t="shared" si="9"/>
        <v>767</v>
      </c>
      <c r="V33" s="370">
        <f t="shared" si="9"/>
        <v>758</v>
      </c>
      <c r="W33" s="370">
        <f t="shared" si="9"/>
        <v>650</v>
      </c>
      <c r="X33" s="370">
        <f t="shared" si="9"/>
        <v>0</v>
      </c>
      <c r="Y33" s="370">
        <f t="shared" si="9"/>
        <v>132</v>
      </c>
      <c r="Z33" s="370"/>
      <c r="AA33" s="370"/>
      <c r="AB33" s="370">
        <f t="shared" si="9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sqref="A1:XFD1048576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664</v>
      </c>
      <c r="AE3" s="538"/>
      <c r="AF3" s="539"/>
    </row>
    <row r="4" spans="1:32" ht="21.75" customHeight="1" thickBot="1" x14ac:dyDescent="0.3">
      <c r="A4" s="1781" t="s">
        <v>665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5" customHeight="1" thickBot="1" x14ac:dyDescent="0.25">
      <c r="A10" s="544" t="s">
        <v>643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4.25" customHeight="1" thickBot="1" x14ac:dyDescent="0.25">
      <c r="A11" s="552" t="s">
        <v>644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2.75" customHeight="1" thickBot="1" x14ac:dyDescent="0.25">
      <c r="A12" s="557" t="s">
        <v>645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6.5" customHeight="1" thickBot="1" x14ac:dyDescent="0.3">
      <c r="A13" s="1638" t="s">
        <v>646</v>
      </c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552" t="s">
        <v>647</v>
      </c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552" t="s">
        <v>648</v>
      </c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52" t="s">
        <v>649</v>
      </c>
      <c r="B16" s="1639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650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651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652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20.25" customHeight="1" thickBot="1" x14ac:dyDescent="0.25">
      <c r="A21" s="581" t="s">
        <v>653</v>
      </c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654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655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656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657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f t="shared" si="2"/>
        <v>50</v>
      </c>
      <c r="L25" s="296">
        <v>50</v>
      </c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18" customHeight="1" x14ac:dyDescent="0.25">
      <c r="A26" s="749" t="s">
        <v>658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18" customHeight="1" thickBot="1" x14ac:dyDescent="0.25">
      <c r="A27" s="558" t="s">
        <v>659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H28" si="5">G10+G11+G12+G13+G15+G16+G17+G18+G19+G21+G22+G23+G24+G25+G26+G27+G20</f>
        <v>1956</v>
      </c>
      <c r="H28" s="370" t="e">
        <f t="shared" si="5"/>
        <v>#VALUE!</v>
      </c>
      <c r="I28" s="370">
        <f>I10+I11+I12+I13+I15+I16+I17+I18+I19+I21+I22+I23+I24+I25+I26+I27+I20</f>
        <v>1369</v>
      </c>
      <c r="J28" s="370">
        <f t="shared" ref="J28" si="6">J10+J11+J12+J13+J15+J16+J17+J18+J19+J21+J22+J23+J24+J25+J26+J27</f>
        <v>584</v>
      </c>
      <c r="K28" s="370">
        <f>K10+K11+K12+K13+K15+K16+K17+K18+K19+K21+K22+K23+K24+K25+K26+K27</f>
        <v>578</v>
      </c>
      <c r="L28" s="370">
        <f t="shared" ref="L28:O28" si="7">L10+L11+L12+L13+L15+L16+L17+L18+L19+L21+L22+L23+L24+L25+L26+L27</f>
        <v>446</v>
      </c>
      <c r="M28" s="370">
        <f t="shared" si="7"/>
        <v>0</v>
      </c>
      <c r="N28" s="370">
        <f t="shared" si="7"/>
        <v>132</v>
      </c>
      <c r="O28" s="370">
        <f t="shared" si="7"/>
        <v>6</v>
      </c>
      <c r="P28" s="370"/>
      <c r="Q28" s="370"/>
      <c r="R28" s="370"/>
      <c r="S28" s="370"/>
      <c r="T28" s="366"/>
      <c r="U28" s="370">
        <f t="shared" ref="U28:X28" si="8">SUM(U10:U27)</f>
        <v>767</v>
      </c>
      <c r="V28" s="370">
        <f>SUM(V10:V27)</f>
        <v>758</v>
      </c>
      <c r="W28" s="370">
        <f>SUM(W10:W27)</f>
        <v>650</v>
      </c>
      <c r="X28" s="370">
        <f t="shared" si="8"/>
        <v>0</v>
      </c>
      <c r="Y28" s="370">
        <f>SUM(Y10:Y27)</f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9">F28</f>
        <v>#REF!</v>
      </c>
      <c r="G33" s="366">
        <f t="shared" si="9"/>
        <v>1956</v>
      </c>
      <c r="H33" s="367" t="e">
        <f t="shared" si="9"/>
        <v>#VALUE!</v>
      </c>
      <c r="I33" s="368">
        <f t="shared" si="9"/>
        <v>1369</v>
      </c>
      <c r="J33" s="408">
        <f t="shared" si="9"/>
        <v>584</v>
      </c>
      <c r="K33" s="370">
        <f t="shared" si="9"/>
        <v>578</v>
      </c>
      <c r="L33" s="370">
        <f t="shared" si="9"/>
        <v>446</v>
      </c>
      <c r="M33" s="370">
        <f t="shared" si="9"/>
        <v>0</v>
      </c>
      <c r="N33" s="370">
        <f t="shared" si="9"/>
        <v>132</v>
      </c>
      <c r="O33" s="370">
        <f t="shared" si="9"/>
        <v>6</v>
      </c>
      <c r="P33" s="370">
        <f t="shared" si="9"/>
        <v>0</v>
      </c>
      <c r="Q33" s="370">
        <f t="shared" si="9"/>
        <v>0</v>
      </c>
      <c r="R33" s="370">
        <f t="shared" si="9"/>
        <v>0</v>
      </c>
      <c r="S33" s="370"/>
      <c r="T33" s="366"/>
      <c r="U33" s="367">
        <f t="shared" si="9"/>
        <v>767</v>
      </c>
      <c r="V33" s="370">
        <f t="shared" si="9"/>
        <v>758</v>
      </c>
      <c r="W33" s="370">
        <f t="shared" si="9"/>
        <v>650</v>
      </c>
      <c r="X33" s="370">
        <f t="shared" si="9"/>
        <v>0</v>
      </c>
      <c r="Y33" s="370">
        <f t="shared" si="9"/>
        <v>132</v>
      </c>
      <c r="Z33" s="370"/>
      <c r="AA33" s="370"/>
      <c r="AB33" s="370">
        <f t="shared" si="9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6"/>
  <sheetViews>
    <sheetView workbookViewId="0">
      <selection activeCell="AH8" sqref="AH8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1335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0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666</v>
      </c>
      <c r="AE3" s="538"/>
      <c r="AF3" s="539"/>
    </row>
    <row r="4" spans="1:32" ht="21.75" customHeight="1" thickBot="1" x14ac:dyDescent="0.3">
      <c r="A4" s="1781" t="s">
        <v>667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1332"/>
      <c r="D5" s="1332"/>
      <c r="E5" s="1332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623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624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1332"/>
      <c r="D6" s="1332"/>
      <c r="E6" s="1332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625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625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1332"/>
      <c r="D7" s="1332"/>
      <c r="E7" s="1332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07.25" customHeight="1" thickBot="1" x14ac:dyDescent="0.25">
      <c r="A8" s="1740"/>
      <c r="B8" s="1741"/>
      <c r="C8" s="1332"/>
      <c r="D8" s="1332"/>
      <c r="E8" s="1332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1333"/>
      <c r="B9" s="1333"/>
      <c r="C9" s="1333"/>
      <c r="D9" s="1333"/>
      <c r="E9" s="1333"/>
      <c r="F9" s="1333"/>
      <c r="G9" s="1333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5" customHeight="1" thickBot="1" x14ac:dyDescent="0.25">
      <c r="A10" s="544" t="s">
        <v>643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166</v>
      </c>
      <c r="H10" s="548"/>
      <c r="I10" s="549">
        <f>J10+U10</f>
        <v>80</v>
      </c>
      <c r="J10" s="548">
        <f>K10+O10</f>
        <v>34</v>
      </c>
      <c r="K10" s="550">
        <f>SUM(L10:N10)</f>
        <v>34</v>
      </c>
      <c r="L10" s="550">
        <v>34</v>
      </c>
      <c r="M10" s="550"/>
      <c r="N10" s="550"/>
      <c r="O10" s="550"/>
      <c r="P10" s="550"/>
      <c r="Q10" s="550"/>
      <c r="R10" s="550"/>
      <c r="S10" s="550"/>
      <c r="T10" s="549"/>
      <c r="U10" s="548">
        <f>V10+Z10</f>
        <v>46</v>
      </c>
      <c r="V10" s="550">
        <f>SUM(W10:Y10)</f>
        <v>46</v>
      </c>
      <c r="W10" s="550">
        <v>46</v>
      </c>
      <c r="X10" s="550"/>
      <c r="Y10" s="550"/>
      <c r="Z10" s="550"/>
      <c r="AA10" s="550"/>
      <c r="AB10" s="550"/>
      <c r="AC10" s="550"/>
      <c r="AD10" s="549"/>
      <c r="AE10" s="548"/>
      <c r="AF10" s="296"/>
    </row>
    <row r="11" spans="1:32" s="551" customFormat="1" ht="14.25" customHeight="1" thickBot="1" x14ac:dyDescent="0.25">
      <c r="A11" s="552" t="s">
        <v>644</v>
      </c>
      <c r="B11" s="553" t="s">
        <v>33</v>
      </c>
      <c r="C11" s="554"/>
      <c r="D11" s="554" t="s">
        <v>34</v>
      </c>
      <c r="E11" s="554"/>
      <c r="F11" s="554" t="s">
        <v>35</v>
      </c>
      <c r="G11" s="1336">
        <v>144</v>
      </c>
      <c r="H11" s="556"/>
      <c r="I11" s="549">
        <f t="shared" ref="I11:I27" si="0">J11+U11</f>
        <v>62</v>
      </c>
      <c r="J11" s="548">
        <f t="shared" ref="J11:J27" si="1">K11+O11</f>
        <v>16</v>
      </c>
      <c r="K11" s="550">
        <f t="shared" ref="K11:K27" si="2">SUM(L11:N11)</f>
        <v>16</v>
      </c>
      <c r="L11" s="296">
        <v>16</v>
      </c>
      <c r="M11" s="296"/>
      <c r="N11" s="296"/>
      <c r="O11" s="296"/>
      <c r="P11" s="296"/>
      <c r="Q11" s="296"/>
      <c r="R11" s="296"/>
      <c r="S11" s="296"/>
      <c r="T11" s="297"/>
      <c r="U11" s="548">
        <f t="shared" ref="U11:U27" si="3">V11+Z11</f>
        <v>46</v>
      </c>
      <c r="V11" s="550">
        <f t="shared" ref="V11:V27" si="4">SUM(W11:Y11)</f>
        <v>46</v>
      </c>
      <c r="W11" s="296">
        <v>46</v>
      </c>
      <c r="X11" s="296"/>
      <c r="Y11" s="296"/>
      <c r="Z11" s="296"/>
      <c r="AA11" s="296"/>
      <c r="AB11" s="296"/>
      <c r="AC11" s="296"/>
      <c r="AD11" s="297"/>
      <c r="AE11" s="556"/>
      <c r="AF11" s="296"/>
    </row>
    <row r="12" spans="1:32" s="551" customFormat="1" ht="12.75" customHeight="1" thickBot="1" x14ac:dyDescent="0.25">
      <c r="A12" s="557" t="s">
        <v>645</v>
      </c>
      <c r="B12" s="553" t="s">
        <v>626</v>
      </c>
      <c r="C12" s="554"/>
      <c r="D12" s="554" t="s">
        <v>38</v>
      </c>
      <c r="E12" s="554"/>
      <c r="F12" s="553" t="s">
        <v>39</v>
      </c>
      <c r="G12" s="1336">
        <v>146</v>
      </c>
      <c r="H12" s="556"/>
      <c r="I12" s="549">
        <f t="shared" si="0"/>
        <v>80</v>
      </c>
      <c r="J12" s="548">
        <f t="shared" si="1"/>
        <v>34</v>
      </c>
      <c r="K12" s="550">
        <f t="shared" si="2"/>
        <v>34</v>
      </c>
      <c r="L12" s="296"/>
      <c r="M12" s="296"/>
      <c r="N12" s="296">
        <v>34</v>
      </c>
      <c r="O12" s="296"/>
      <c r="P12" s="296"/>
      <c r="Q12" s="296"/>
      <c r="R12" s="296"/>
      <c r="S12" s="296"/>
      <c r="T12" s="297"/>
      <c r="U12" s="548">
        <f t="shared" si="3"/>
        <v>46</v>
      </c>
      <c r="V12" s="550">
        <f t="shared" si="4"/>
        <v>46</v>
      </c>
      <c r="W12" s="296"/>
      <c r="X12" s="296"/>
      <c r="Y12" s="296">
        <v>46</v>
      </c>
      <c r="Z12" s="296"/>
      <c r="AA12" s="296"/>
      <c r="AB12" s="296"/>
      <c r="AC12" s="296"/>
      <c r="AD12" s="297"/>
      <c r="AE12" s="556"/>
      <c r="AF12" s="296"/>
    </row>
    <row r="13" spans="1:32" s="256" customFormat="1" ht="16.5" customHeight="1" thickBot="1" x14ac:dyDescent="0.3">
      <c r="A13" s="1638" t="s">
        <v>646</v>
      </c>
      <c r="B13" s="559" t="s">
        <v>627</v>
      </c>
      <c r="C13" s="554"/>
      <c r="D13" s="554"/>
      <c r="E13" s="554"/>
      <c r="F13" s="554"/>
      <c r="G13" s="560">
        <v>70</v>
      </c>
      <c r="H13" s="561"/>
      <c r="I13" s="549">
        <f t="shared" si="0"/>
        <v>70</v>
      </c>
      <c r="J13" s="548">
        <f t="shared" si="1"/>
        <v>18</v>
      </c>
      <c r="K13" s="550">
        <f t="shared" si="2"/>
        <v>18</v>
      </c>
      <c r="L13" s="296">
        <v>18</v>
      </c>
      <c r="M13" s="562"/>
      <c r="N13" s="562"/>
      <c r="O13" s="562"/>
      <c r="P13" s="562"/>
      <c r="Q13" s="562"/>
      <c r="R13" s="562"/>
      <c r="S13" s="562"/>
      <c r="T13" s="563"/>
      <c r="U13" s="548">
        <f t="shared" si="3"/>
        <v>52</v>
      </c>
      <c r="V13" s="550">
        <f t="shared" si="4"/>
        <v>46</v>
      </c>
      <c r="W13" s="562">
        <v>46</v>
      </c>
      <c r="X13" s="562"/>
      <c r="Y13" s="562"/>
      <c r="Z13" s="562">
        <v>6</v>
      </c>
      <c r="AA13" s="562"/>
      <c r="AB13" s="562"/>
      <c r="AC13" s="562"/>
      <c r="AD13" s="563"/>
      <c r="AE13" s="556"/>
      <c r="AF13" s="296"/>
    </row>
    <row r="14" spans="1:32" s="256" customFormat="1" ht="18.75" customHeight="1" thickBot="1" x14ac:dyDescent="0.3">
      <c r="A14" s="552" t="s">
        <v>647</v>
      </c>
      <c r="B14" s="559" t="s">
        <v>628</v>
      </c>
      <c r="C14" s="554"/>
      <c r="D14" s="554"/>
      <c r="E14" s="554"/>
      <c r="F14" s="554"/>
      <c r="G14" s="560">
        <v>126</v>
      </c>
      <c r="H14" s="561"/>
      <c r="I14" s="549">
        <f t="shared" si="0"/>
        <v>22</v>
      </c>
      <c r="J14" s="548"/>
      <c r="K14" s="550"/>
      <c r="L14" s="296"/>
      <c r="M14" s="562"/>
      <c r="N14" s="562"/>
      <c r="O14" s="562"/>
      <c r="P14" s="562"/>
      <c r="Q14" s="562"/>
      <c r="R14" s="562"/>
      <c r="S14" s="562"/>
      <c r="T14" s="563"/>
      <c r="U14" s="548">
        <f t="shared" si="3"/>
        <v>22</v>
      </c>
      <c r="V14" s="550">
        <f t="shared" si="4"/>
        <v>22</v>
      </c>
      <c r="W14" s="562">
        <v>12</v>
      </c>
      <c r="X14" s="562"/>
      <c r="Y14" s="562">
        <v>10</v>
      </c>
      <c r="Z14" s="562"/>
      <c r="AA14" s="562"/>
      <c r="AB14" s="562"/>
      <c r="AC14" s="562"/>
      <c r="AD14" s="563"/>
      <c r="AE14" s="556"/>
      <c r="AF14" s="296"/>
    </row>
    <row r="15" spans="1:32" s="256" customFormat="1" ht="18.75" customHeight="1" thickBot="1" x14ac:dyDescent="0.3">
      <c r="A15" s="552" t="s">
        <v>648</v>
      </c>
      <c r="B15" s="559" t="s">
        <v>629</v>
      </c>
      <c r="C15" s="554"/>
      <c r="D15" s="554"/>
      <c r="E15" s="554"/>
      <c r="F15" s="554"/>
      <c r="G15" s="560">
        <v>74</v>
      </c>
      <c r="H15" s="561"/>
      <c r="I15" s="549">
        <f t="shared" si="0"/>
        <v>74</v>
      </c>
      <c r="J15" s="548">
        <f t="shared" si="1"/>
        <v>52</v>
      </c>
      <c r="K15" s="550">
        <f t="shared" si="2"/>
        <v>52</v>
      </c>
      <c r="L15" s="296">
        <v>32</v>
      </c>
      <c r="M15" s="562"/>
      <c r="N15" s="562">
        <v>20</v>
      </c>
      <c r="O15" s="562"/>
      <c r="P15" s="562"/>
      <c r="Q15" s="562"/>
      <c r="R15" s="562"/>
      <c r="S15" s="562"/>
      <c r="T15" s="563"/>
      <c r="U15" s="548">
        <f t="shared" si="3"/>
        <v>22</v>
      </c>
      <c r="V15" s="550">
        <f t="shared" si="4"/>
        <v>22</v>
      </c>
      <c r="W15" s="562">
        <v>16</v>
      </c>
      <c r="X15" s="562"/>
      <c r="Y15" s="562">
        <v>6</v>
      </c>
      <c r="Z15" s="562"/>
      <c r="AA15" s="562"/>
      <c r="AB15" s="562"/>
      <c r="AC15" s="562"/>
      <c r="AD15" s="563"/>
      <c r="AE15" s="556"/>
      <c r="AF15" s="296"/>
    </row>
    <row r="16" spans="1:32" s="551" customFormat="1" ht="15.75" customHeight="1" thickBot="1" x14ac:dyDescent="0.3">
      <c r="A16" s="552" t="s">
        <v>649</v>
      </c>
      <c r="B16" s="1639" t="s">
        <v>44</v>
      </c>
      <c r="C16" s="554"/>
      <c r="D16" s="554"/>
      <c r="E16" s="554"/>
      <c r="F16" s="554" t="s">
        <v>45</v>
      </c>
      <c r="G16" s="1336">
        <v>240</v>
      </c>
      <c r="H16" s="565"/>
      <c r="I16" s="549">
        <f t="shared" si="0"/>
        <v>120</v>
      </c>
      <c r="J16" s="548">
        <f t="shared" si="1"/>
        <v>50</v>
      </c>
      <c r="K16" s="550">
        <f t="shared" si="2"/>
        <v>50</v>
      </c>
      <c r="L16" s="296">
        <v>50</v>
      </c>
      <c r="M16" s="566"/>
      <c r="N16" s="566"/>
      <c r="O16" s="566"/>
      <c r="P16" s="566"/>
      <c r="Q16" s="566"/>
      <c r="R16" s="566"/>
      <c r="S16" s="566"/>
      <c r="T16" s="567"/>
      <c r="U16" s="548">
        <f t="shared" si="3"/>
        <v>70</v>
      </c>
      <c r="V16" s="550">
        <f t="shared" si="4"/>
        <v>70</v>
      </c>
      <c r="W16" s="566">
        <v>70</v>
      </c>
      <c r="X16" s="566"/>
      <c r="Y16" s="566"/>
      <c r="Z16" s="566"/>
      <c r="AA16" s="566"/>
      <c r="AB16" s="566"/>
      <c r="AC16" s="566"/>
      <c r="AD16" s="567"/>
      <c r="AE16" s="568"/>
      <c r="AF16" s="569"/>
    </row>
    <row r="17" spans="1:33" s="576" customFormat="1" ht="20.25" customHeight="1" thickBot="1" x14ac:dyDescent="0.25">
      <c r="A17" s="552" t="s">
        <v>650</v>
      </c>
      <c r="B17" s="553" t="s">
        <v>47</v>
      </c>
      <c r="C17" s="570"/>
      <c r="D17" s="570"/>
      <c r="E17" s="570"/>
      <c r="F17" s="554" t="s">
        <v>48</v>
      </c>
      <c r="G17" s="1336">
        <v>245</v>
      </c>
      <c r="H17" s="571"/>
      <c r="I17" s="549">
        <f t="shared" si="0"/>
        <v>142</v>
      </c>
      <c r="J17" s="548">
        <f t="shared" si="1"/>
        <v>50</v>
      </c>
      <c r="K17" s="550">
        <f t="shared" si="2"/>
        <v>50</v>
      </c>
      <c r="L17" s="295">
        <v>50</v>
      </c>
      <c r="M17" s="295"/>
      <c r="N17" s="295"/>
      <c r="O17" s="295"/>
      <c r="P17" s="295"/>
      <c r="Q17" s="295"/>
      <c r="R17" s="295"/>
      <c r="S17" s="295"/>
      <c r="T17" s="574"/>
      <c r="U17" s="548">
        <f t="shared" si="3"/>
        <v>92</v>
      </c>
      <c r="V17" s="550">
        <f t="shared" si="4"/>
        <v>92</v>
      </c>
      <c r="W17" s="295">
        <v>92</v>
      </c>
      <c r="X17" s="295"/>
      <c r="Y17" s="295"/>
      <c r="Z17" s="295"/>
      <c r="AA17" s="295"/>
      <c r="AB17" s="295"/>
      <c r="AC17" s="295"/>
      <c r="AD17" s="574"/>
      <c r="AE17" s="571"/>
      <c r="AF17" s="575"/>
    </row>
    <row r="18" spans="1:33" s="551" customFormat="1" ht="23.25" customHeight="1" thickBot="1" x14ac:dyDescent="0.25">
      <c r="A18" s="552" t="s">
        <v>651</v>
      </c>
      <c r="B18" s="553" t="s">
        <v>630</v>
      </c>
      <c r="C18" s="577"/>
      <c r="D18" s="577"/>
      <c r="E18" s="577"/>
      <c r="F18" s="554" t="s">
        <v>51</v>
      </c>
      <c r="G18" s="1336">
        <v>112</v>
      </c>
      <c r="H18" s="556"/>
      <c r="I18" s="549">
        <f t="shared" si="0"/>
        <v>62</v>
      </c>
      <c r="J18" s="548">
        <f t="shared" si="1"/>
        <v>16</v>
      </c>
      <c r="K18" s="550">
        <f t="shared" si="2"/>
        <v>16</v>
      </c>
      <c r="L18" s="295">
        <v>16</v>
      </c>
      <c r="M18" s="295"/>
      <c r="N18" s="295"/>
      <c r="O18" s="295"/>
      <c r="P18" s="296"/>
      <c r="Q18" s="296"/>
      <c r="R18" s="296"/>
      <c r="S18" s="296"/>
      <c r="T18" s="297"/>
      <c r="U18" s="548">
        <f t="shared" si="3"/>
        <v>46</v>
      </c>
      <c r="V18" s="550">
        <f t="shared" si="4"/>
        <v>46</v>
      </c>
      <c r="W18" s="295">
        <v>46</v>
      </c>
      <c r="X18" s="295"/>
      <c r="Y18" s="295"/>
      <c r="Z18" s="295"/>
      <c r="AA18" s="296"/>
      <c r="AB18" s="296"/>
      <c r="AC18" s="295"/>
      <c r="AD18" s="297"/>
      <c r="AE18" s="568"/>
      <c r="AF18" s="296"/>
    </row>
    <row r="19" spans="1:33" s="551" customFormat="1" ht="24" customHeight="1" thickBot="1" x14ac:dyDescent="0.25">
      <c r="A19" s="552" t="s">
        <v>652</v>
      </c>
      <c r="B19" s="553" t="s">
        <v>631</v>
      </c>
      <c r="C19" s="552"/>
      <c r="D19" s="553"/>
      <c r="E19" s="552"/>
      <c r="F19" s="554" t="s">
        <v>54</v>
      </c>
      <c r="G19" s="580">
        <v>160</v>
      </c>
      <c r="H19" s="556"/>
      <c r="I19" s="549">
        <f t="shared" si="0"/>
        <v>80</v>
      </c>
      <c r="J19" s="548">
        <f t="shared" si="1"/>
        <v>34</v>
      </c>
      <c r="K19" s="550">
        <f t="shared" si="2"/>
        <v>34</v>
      </c>
      <c r="L19" s="295"/>
      <c r="M19" s="295"/>
      <c r="N19" s="295">
        <v>34</v>
      </c>
      <c r="O19" s="295"/>
      <c r="P19" s="296"/>
      <c r="Q19" s="296"/>
      <c r="R19" s="296"/>
      <c r="S19" s="296"/>
      <c r="T19" s="297"/>
      <c r="U19" s="548">
        <f t="shared" si="3"/>
        <v>46</v>
      </c>
      <c r="V19" s="550">
        <f t="shared" si="4"/>
        <v>46</v>
      </c>
      <c r="W19" s="295"/>
      <c r="X19" s="295"/>
      <c r="Y19" s="295">
        <v>46</v>
      </c>
      <c r="Z19" s="295"/>
      <c r="AA19" s="296"/>
      <c r="AB19" s="296"/>
      <c r="AC19" s="296"/>
      <c r="AD19" s="297"/>
      <c r="AE19" s="568"/>
      <c r="AF19" s="296"/>
    </row>
    <row r="20" spans="1:33" s="551" customFormat="1" ht="33.75" customHeight="1" thickBot="1" x14ac:dyDescent="0.25">
      <c r="A20" s="581"/>
      <c r="B20" s="582" t="s">
        <v>632</v>
      </c>
      <c r="C20" s="552"/>
      <c r="D20" s="553"/>
      <c r="E20" s="552"/>
      <c r="F20" s="590"/>
      <c r="G20" s="1617" t="s">
        <v>633</v>
      </c>
      <c r="H20" s="556"/>
      <c r="I20" s="549">
        <v>40</v>
      </c>
      <c r="J20" s="548"/>
      <c r="K20" s="550"/>
      <c r="L20" s="295"/>
      <c r="M20" s="295"/>
      <c r="N20" s="295">
        <v>16</v>
      </c>
      <c r="O20" s="295"/>
      <c r="P20" s="296"/>
      <c r="Q20" s="296"/>
      <c r="R20" s="296"/>
      <c r="S20" s="296"/>
      <c r="T20" s="297"/>
      <c r="U20" s="548"/>
      <c r="V20" s="550"/>
      <c r="W20" s="295"/>
      <c r="X20" s="295"/>
      <c r="Y20" s="295">
        <v>24</v>
      </c>
      <c r="Z20" s="295"/>
      <c r="AA20" s="296"/>
      <c r="AB20" s="296"/>
      <c r="AC20" s="562"/>
      <c r="AD20" s="297"/>
      <c r="AE20" s="568"/>
      <c r="AF20" s="296"/>
    </row>
    <row r="21" spans="1:33" s="551" customFormat="1" ht="20.25" customHeight="1" thickBot="1" x14ac:dyDescent="0.25">
      <c r="A21" s="581" t="s">
        <v>653</v>
      </c>
      <c r="B21" s="582" t="s">
        <v>634</v>
      </c>
      <c r="C21" s="577"/>
      <c r="D21" s="577"/>
      <c r="E21" s="577"/>
      <c r="F21" s="590"/>
      <c r="G21" s="1337">
        <v>35</v>
      </c>
      <c r="H21" s="296"/>
      <c r="I21" s="549">
        <f t="shared" si="0"/>
        <v>35</v>
      </c>
      <c r="J21" s="548">
        <f>O21+K21</f>
        <v>35</v>
      </c>
      <c r="K21" s="550">
        <f>L21+M21+N21</f>
        <v>34</v>
      </c>
      <c r="L21" s="295">
        <v>20</v>
      </c>
      <c r="M21" s="295"/>
      <c r="N21" s="295">
        <v>14</v>
      </c>
      <c r="O21" s="295">
        <v>1</v>
      </c>
      <c r="P21" s="296"/>
      <c r="Q21" s="296"/>
      <c r="R21" s="296"/>
      <c r="S21" s="296"/>
      <c r="T21" s="297" t="s">
        <v>62</v>
      </c>
      <c r="U21" s="548"/>
      <c r="V21" s="550"/>
      <c r="W21" s="295"/>
      <c r="X21" s="295"/>
      <c r="Y21" s="295"/>
      <c r="Z21" s="295"/>
      <c r="AA21" s="296"/>
      <c r="AB21" s="296"/>
      <c r="AC21" s="566"/>
      <c r="AD21" s="297"/>
      <c r="AE21" s="568"/>
      <c r="AF21" s="296"/>
    </row>
    <row r="22" spans="1:33" s="551" customFormat="1" ht="21.75" customHeight="1" thickBot="1" x14ac:dyDescent="0.25">
      <c r="A22" s="588" t="s">
        <v>654</v>
      </c>
      <c r="B22" s="582" t="s">
        <v>635</v>
      </c>
      <c r="C22" s="589"/>
      <c r="D22" s="589"/>
      <c r="E22" s="589"/>
      <c r="F22" s="590" t="s">
        <v>57</v>
      </c>
      <c r="G22" s="1337">
        <v>35</v>
      </c>
      <c r="H22" s="556"/>
      <c r="I22" s="549">
        <f t="shared" si="0"/>
        <v>35</v>
      </c>
      <c r="J22" s="548">
        <f t="shared" si="1"/>
        <v>35</v>
      </c>
      <c r="K22" s="550">
        <f t="shared" si="2"/>
        <v>34</v>
      </c>
      <c r="L22" s="295">
        <v>20</v>
      </c>
      <c r="M22" s="295"/>
      <c r="N22" s="295">
        <v>14</v>
      </c>
      <c r="O22" s="295">
        <v>1</v>
      </c>
      <c r="P22" s="296"/>
      <c r="Q22" s="296"/>
      <c r="R22" s="296"/>
      <c r="S22" s="296"/>
      <c r="T22" s="297" t="s">
        <v>62</v>
      </c>
      <c r="U22" s="548"/>
      <c r="V22" s="550"/>
      <c r="W22" s="295"/>
      <c r="X22" s="295"/>
      <c r="Y22" s="295"/>
      <c r="Z22" s="295"/>
      <c r="AA22" s="296"/>
      <c r="AB22" s="296"/>
      <c r="AC22" s="296"/>
      <c r="AD22" s="297"/>
      <c r="AE22" s="568"/>
      <c r="AF22" s="296"/>
    </row>
    <row r="23" spans="1:33" s="551" customFormat="1" ht="21.75" customHeight="1" thickBot="1" x14ac:dyDescent="0.25">
      <c r="A23" s="588" t="s">
        <v>655</v>
      </c>
      <c r="B23" s="592" t="s">
        <v>636</v>
      </c>
      <c r="C23" s="593"/>
      <c r="D23" s="593"/>
      <c r="E23" s="593"/>
      <c r="F23" s="295"/>
      <c r="G23" s="1338">
        <v>140</v>
      </c>
      <c r="H23" s="556"/>
      <c r="I23" s="549">
        <f t="shared" si="0"/>
        <v>140</v>
      </c>
      <c r="J23" s="548">
        <f t="shared" si="1"/>
        <v>72</v>
      </c>
      <c r="K23" s="550">
        <f t="shared" si="2"/>
        <v>70</v>
      </c>
      <c r="L23" s="295">
        <v>70</v>
      </c>
      <c r="M23" s="295"/>
      <c r="N23" s="295"/>
      <c r="O23" s="295">
        <v>2</v>
      </c>
      <c r="P23" s="296"/>
      <c r="Q23" s="296"/>
      <c r="R23" s="296"/>
      <c r="S23" s="296"/>
      <c r="T23" s="297"/>
      <c r="U23" s="548">
        <f t="shared" si="3"/>
        <v>68</v>
      </c>
      <c r="V23" s="550">
        <f t="shared" si="4"/>
        <v>68</v>
      </c>
      <c r="W23" s="295">
        <v>68</v>
      </c>
      <c r="X23" s="295"/>
      <c r="Y23" s="295"/>
      <c r="Z23" s="295"/>
      <c r="AA23" s="296"/>
      <c r="AB23" s="296"/>
      <c r="AC23" s="296"/>
      <c r="AD23" s="297"/>
      <c r="AE23" s="568"/>
      <c r="AF23" s="296"/>
    </row>
    <row r="24" spans="1:33" s="763" customFormat="1" ht="18" customHeight="1" thickBot="1" x14ac:dyDescent="0.3">
      <c r="A24" s="588" t="s">
        <v>656</v>
      </c>
      <c r="B24" s="595" t="s">
        <v>637</v>
      </c>
      <c r="C24" s="546"/>
      <c r="D24" s="546"/>
      <c r="E24" s="546"/>
      <c r="F24" s="1618" t="s">
        <v>253</v>
      </c>
      <c r="G24" s="1619">
        <v>88</v>
      </c>
      <c r="H24" s="1620"/>
      <c r="I24" s="549">
        <f t="shared" si="0"/>
        <v>88</v>
      </c>
      <c r="J24" s="548">
        <f t="shared" si="1"/>
        <v>19</v>
      </c>
      <c r="K24" s="550">
        <f t="shared" si="2"/>
        <v>18</v>
      </c>
      <c r="L24" s="550">
        <v>18</v>
      </c>
      <c r="M24" s="550"/>
      <c r="N24" s="550"/>
      <c r="O24" s="550">
        <v>1</v>
      </c>
      <c r="P24" s="550"/>
      <c r="Q24" s="550"/>
      <c r="R24" s="550"/>
      <c r="S24" s="550"/>
      <c r="T24" s="549"/>
      <c r="U24" s="548">
        <f t="shared" si="3"/>
        <v>69</v>
      </c>
      <c r="V24" s="550">
        <f t="shared" si="4"/>
        <v>68</v>
      </c>
      <c r="W24" s="550">
        <v>68</v>
      </c>
      <c r="X24" s="550"/>
      <c r="Y24" s="550"/>
      <c r="Z24" s="550">
        <v>1</v>
      </c>
      <c r="AA24" s="550"/>
      <c r="AB24" s="550"/>
      <c r="AC24" s="550"/>
      <c r="AD24" s="549"/>
      <c r="AE24" s="548"/>
      <c r="AF24" s="296"/>
    </row>
    <row r="25" spans="1:33" s="551" customFormat="1" ht="17.25" customHeight="1" thickBot="1" x14ac:dyDescent="0.25">
      <c r="A25" s="581" t="s">
        <v>657</v>
      </c>
      <c r="B25" s="582" t="s">
        <v>638</v>
      </c>
      <c r="C25" s="552"/>
      <c r="D25" s="553"/>
      <c r="E25" s="552"/>
      <c r="F25" s="590" t="s">
        <v>256</v>
      </c>
      <c r="G25" s="1337">
        <v>122</v>
      </c>
      <c r="H25" s="562"/>
      <c r="I25" s="549">
        <f t="shared" si="0"/>
        <v>122</v>
      </c>
      <c r="J25" s="548">
        <f t="shared" si="1"/>
        <v>51</v>
      </c>
      <c r="K25" s="550">
        <f t="shared" si="2"/>
        <v>50</v>
      </c>
      <c r="L25" s="296">
        <v>50</v>
      </c>
      <c r="M25" s="296"/>
      <c r="N25" s="296"/>
      <c r="O25" s="296">
        <v>1</v>
      </c>
      <c r="P25" s="296"/>
      <c r="Q25" s="296"/>
      <c r="R25" s="296"/>
      <c r="S25" s="296"/>
      <c r="T25" s="297"/>
      <c r="U25" s="548">
        <f t="shared" si="3"/>
        <v>71</v>
      </c>
      <c r="V25" s="550">
        <f t="shared" si="4"/>
        <v>70</v>
      </c>
      <c r="W25" s="296">
        <v>70</v>
      </c>
      <c r="X25" s="296"/>
      <c r="Y25" s="296"/>
      <c r="Z25" s="296">
        <v>1</v>
      </c>
      <c r="AA25" s="296"/>
      <c r="AB25" s="296"/>
      <c r="AC25" s="296"/>
      <c r="AD25" s="297"/>
      <c r="AE25" s="556"/>
      <c r="AF25" s="296"/>
    </row>
    <row r="26" spans="1:33" s="1625" customFormat="1" ht="18" customHeight="1" x14ac:dyDescent="0.25">
      <c r="A26" s="749" t="s">
        <v>658</v>
      </c>
      <c r="B26" s="582" t="s">
        <v>639</v>
      </c>
      <c r="C26" s="557"/>
      <c r="D26" s="1621"/>
      <c r="E26" s="557"/>
      <c r="F26" s="590" t="s">
        <v>57</v>
      </c>
      <c r="G26" s="1337">
        <v>105</v>
      </c>
      <c r="H26" s="1622"/>
      <c r="I26" s="1623">
        <f t="shared" si="0"/>
        <v>105</v>
      </c>
      <c r="J26" s="1624">
        <f t="shared" si="1"/>
        <v>34</v>
      </c>
      <c r="K26" s="1135">
        <f t="shared" si="2"/>
        <v>34</v>
      </c>
      <c r="L26" s="562">
        <v>34</v>
      </c>
      <c r="M26" s="562"/>
      <c r="N26" s="562"/>
      <c r="O26" s="562"/>
      <c r="P26" s="562"/>
      <c r="Q26" s="562"/>
      <c r="R26" s="562"/>
      <c r="S26" s="562"/>
      <c r="T26" s="563"/>
      <c r="U26" s="1624">
        <f t="shared" si="3"/>
        <v>71</v>
      </c>
      <c r="V26" s="1135">
        <f t="shared" si="4"/>
        <v>70</v>
      </c>
      <c r="W26" s="562">
        <v>70</v>
      </c>
      <c r="X26" s="562"/>
      <c r="Y26" s="562"/>
      <c r="Z26" s="562">
        <v>1</v>
      </c>
      <c r="AA26" s="562"/>
      <c r="AB26" s="562"/>
      <c r="AC26" s="562"/>
      <c r="AD26" s="563"/>
      <c r="AE26" s="561"/>
      <c r="AF26" s="562"/>
    </row>
    <row r="27" spans="1:33" s="1134" customFormat="1" ht="18" customHeight="1" thickBot="1" x14ac:dyDescent="0.25">
      <c r="A27" s="558" t="s">
        <v>659</v>
      </c>
      <c r="B27" s="1308" t="s">
        <v>640</v>
      </c>
      <c r="C27" s="566"/>
      <c r="D27" s="566"/>
      <c r="E27" s="566"/>
      <c r="F27" s="1626"/>
      <c r="G27" s="1627">
        <v>34</v>
      </c>
      <c r="H27" s="1628" t="s">
        <v>261</v>
      </c>
      <c r="I27" s="1623">
        <f t="shared" si="0"/>
        <v>34</v>
      </c>
      <c r="J27" s="561">
        <f t="shared" si="1"/>
        <v>34</v>
      </c>
      <c r="K27" s="562">
        <f t="shared" si="2"/>
        <v>34</v>
      </c>
      <c r="L27" s="562">
        <v>18</v>
      </c>
      <c r="M27" s="562"/>
      <c r="N27" s="562">
        <v>16</v>
      </c>
      <c r="O27" s="562"/>
      <c r="P27" s="562"/>
      <c r="Q27" s="562"/>
      <c r="R27" s="562"/>
      <c r="S27" s="1629"/>
      <c r="T27" s="563" t="s">
        <v>62</v>
      </c>
      <c r="U27" s="561">
        <f t="shared" si="3"/>
        <v>0</v>
      </c>
      <c r="V27" s="562">
        <f t="shared" si="4"/>
        <v>0</v>
      </c>
      <c r="W27" s="562"/>
      <c r="X27" s="562"/>
      <c r="Y27" s="562"/>
      <c r="Z27" s="562"/>
      <c r="AA27" s="562"/>
      <c r="AB27" s="562"/>
      <c r="AC27" s="562"/>
      <c r="AD27" s="562"/>
      <c r="AE27" s="296"/>
      <c r="AF27" s="651"/>
      <c r="AG27" s="1630"/>
    </row>
    <row r="28" spans="1:33" s="1138" customFormat="1" ht="18.75" customHeight="1" thickBot="1" x14ac:dyDescent="0.3">
      <c r="A28" s="1631"/>
      <c r="B28" s="1632" t="s">
        <v>95</v>
      </c>
      <c r="C28" s="365"/>
      <c r="D28" s="365"/>
      <c r="E28" s="365"/>
      <c r="F28" s="368" t="e">
        <f>SUM(F16:F25,#REF!)</f>
        <v>#REF!</v>
      </c>
      <c r="G28" s="370">
        <f t="shared" ref="G28:H28" si="5">G10+G11+G12+G13+G15+G16+G17+G18+G19+G21+G22+G23+G24+G25+G26+G27+G20</f>
        <v>1956</v>
      </c>
      <c r="H28" s="370" t="e">
        <f t="shared" si="5"/>
        <v>#VALUE!</v>
      </c>
      <c r="I28" s="370">
        <f>I10+I11+I12+I13+I15+I16+I17+I18+I19+I21+I22+I23+I24+I25+I26+I27+I20</f>
        <v>1369</v>
      </c>
      <c r="J28" s="370">
        <f t="shared" ref="J28" si="6">J10+J11+J12+J13+J15+J16+J17+J18+J19+J21+J22+J23+J24+J25+J26+J27</f>
        <v>584</v>
      </c>
      <c r="K28" s="370">
        <f>K10+K11+K12+K13+K15+K16+K17+K18+K19+K21+K22+K23+K24+K25+K26+K27</f>
        <v>578</v>
      </c>
      <c r="L28" s="370">
        <f t="shared" ref="L28:O28" si="7">L10+L11+L12+L13+L15+L16+L17+L18+L19+L21+L22+L23+L24+L25+L26+L27</f>
        <v>446</v>
      </c>
      <c r="M28" s="370">
        <f t="shared" si="7"/>
        <v>0</v>
      </c>
      <c r="N28" s="370">
        <f t="shared" si="7"/>
        <v>132</v>
      </c>
      <c r="O28" s="370">
        <f t="shared" si="7"/>
        <v>6</v>
      </c>
      <c r="P28" s="370"/>
      <c r="Q28" s="370"/>
      <c r="R28" s="370"/>
      <c r="S28" s="370"/>
      <c r="T28" s="366"/>
      <c r="U28" s="370">
        <f t="shared" ref="U28:X28" si="8">SUM(U10:U27)</f>
        <v>767</v>
      </c>
      <c r="V28" s="370">
        <f>SUM(V10:V27)</f>
        <v>758</v>
      </c>
      <c r="W28" s="370">
        <f>SUM(W10:W27)</f>
        <v>650</v>
      </c>
      <c r="X28" s="370">
        <f t="shared" si="8"/>
        <v>0</v>
      </c>
      <c r="Y28" s="370">
        <f>SUM(Y10:Y27)</f>
        <v>132</v>
      </c>
      <c r="Z28" s="370">
        <f>SUM(Z10:Z27)</f>
        <v>9</v>
      </c>
      <c r="AA28" s="370"/>
      <c r="AB28" s="370"/>
      <c r="AC28" s="370"/>
      <c r="AD28" s="366"/>
      <c r="AE28" s="632"/>
      <c r="AF28" s="631"/>
    </row>
    <row r="29" spans="1:33" s="540" customFormat="1" ht="18.75" customHeight="1" x14ac:dyDescent="0.25">
      <c r="A29" s="1136"/>
      <c r="B29" s="376" t="s">
        <v>96</v>
      </c>
      <c r="C29" s="376"/>
      <c r="D29" s="376"/>
      <c r="E29" s="376"/>
      <c r="F29" s="379"/>
      <c r="G29" s="1633"/>
      <c r="H29" s="377"/>
      <c r="I29" s="1634"/>
      <c r="J29" s="378"/>
      <c r="K29" s="381">
        <f>K28/17</f>
        <v>34</v>
      </c>
      <c r="L29" s="382"/>
      <c r="M29" s="382"/>
      <c r="N29" s="382"/>
      <c r="O29" s="382"/>
      <c r="P29" s="382"/>
      <c r="Q29" s="382"/>
      <c r="R29" s="382"/>
      <c r="S29" s="382"/>
      <c r="T29" s="377"/>
      <c r="U29" s="378"/>
      <c r="V29" s="381">
        <f>V28/23</f>
        <v>32.956521739130437</v>
      </c>
      <c r="W29" s="382"/>
      <c r="X29" s="382"/>
      <c r="Y29" s="382"/>
      <c r="Z29" s="382"/>
      <c r="AA29" s="382"/>
      <c r="AB29" s="382"/>
      <c r="AC29" s="382"/>
      <c r="AD29" s="377"/>
      <c r="AE29" s="629"/>
      <c r="AF29" s="1635"/>
    </row>
    <row r="30" spans="1:33" s="540" customFormat="1" ht="18.75" customHeight="1" x14ac:dyDescent="0.25">
      <c r="A30" s="1134"/>
      <c r="B30" s="270" t="s">
        <v>97</v>
      </c>
      <c r="C30" s="270"/>
      <c r="D30" s="270"/>
      <c r="E30" s="270"/>
      <c r="F30" s="285"/>
      <c r="G30" s="716"/>
      <c r="H30" s="275"/>
      <c r="I30" s="1636"/>
      <c r="J30" s="273"/>
      <c r="K30" s="276"/>
      <c r="L30" s="271"/>
      <c r="M30" s="271"/>
      <c r="N30" s="271"/>
      <c r="O30" s="271"/>
      <c r="P30" s="271"/>
      <c r="Q30" s="271"/>
      <c r="R30" s="271"/>
      <c r="S30" s="271"/>
      <c r="T30" s="275"/>
      <c r="U30" s="273"/>
      <c r="V30" s="271"/>
      <c r="W30" s="271"/>
      <c r="X30" s="271"/>
      <c r="Y30" s="271"/>
      <c r="Z30" s="271"/>
      <c r="AA30" s="271"/>
      <c r="AB30" s="271"/>
      <c r="AC30" s="271"/>
      <c r="AD30" s="275"/>
      <c r="AE30" s="632"/>
      <c r="AF30" s="631"/>
    </row>
    <row r="31" spans="1:33" s="540" customFormat="1" ht="18.75" customHeight="1" x14ac:dyDescent="0.25">
      <c r="A31" s="1134"/>
      <c r="B31" s="270" t="s">
        <v>99</v>
      </c>
      <c r="C31" s="270"/>
      <c r="D31" s="270"/>
      <c r="E31" s="270"/>
      <c r="F31" s="285"/>
      <c r="G31" s="716"/>
      <c r="H31" s="275"/>
      <c r="I31" s="390"/>
      <c r="J31" s="273"/>
      <c r="K31" s="276"/>
      <c r="L31" s="271"/>
      <c r="M31" s="271"/>
      <c r="N31" s="271"/>
      <c r="O31" s="271"/>
      <c r="P31" s="271"/>
      <c r="Q31" s="271"/>
      <c r="R31" s="271"/>
      <c r="S31" s="271"/>
      <c r="T31" s="275"/>
      <c r="U31" s="273"/>
      <c r="V31" s="271"/>
      <c r="W31" s="271"/>
      <c r="X31" s="271"/>
      <c r="Y31" s="271"/>
      <c r="Z31" s="271"/>
      <c r="AA31" s="271"/>
      <c r="AB31" s="271"/>
      <c r="AC31" s="271"/>
      <c r="AD31" s="275"/>
      <c r="AE31" s="632"/>
      <c r="AF31" s="631"/>
    </row>
    <row r="32" spans="1:33" s="540" customFormat="1" ht="32.25" customHeight="1" thickBot="1" x14ac:dyDescent="0.3">
      <c r="A32" s="1134"/>
      <c r="B32" s="1257" t="s">
        <v>102</v>
      </c>
      <c r="C32" s="1257"/>
      <c r="D32" s="1257"/>
      <c r="E32" s="1257"/>
      <c r="F32" s="1320"/>
      <c r="G32" s="1325"/>
      <c r="H32" s="1637"/>
      <c r="I32" s="398"/>
      <c r="J32" s="1322"/>
      <c r="K32" s="718"/>
      <c r="L32" s="718"/>
      <c r="M32" s="718"/>
      <c r="N32" s="718"/>
      <c r="O32" s="718"/>
      <c r="P32" s="718"/>
      <c r="Q32" s="718"/>
      <c r="R32" s="718"/>
      <c r="S32" s="718"/>
      <c r="T32" s="1307"/>
      <c r="U32" s="1322"/>
      <c r="V32" s="718"/>
      <c r="W32" s="718"/>
      <c r="X32" s="718"/>
      <c r="Y32" s="718"/>
      <c r="Z32" s="718"/>
      <c r="AA32" s="718"/>
      <c r="AB32" s="718"/>
      <c r="AC32" s="718"/>
      <c r="AD32" s="1307"/>
      <c r="AE32" s="632"/>
      <c r="AF32" s="631"/>
    </row>
    <row r="33" spans="1:55" s="540" customFormat="1" ht="16.5" customHeight="1" thickBot="1" x14ac:dyDescent="0.3">
      <c r="A33" s="1631"/>
      <c r="B33" s="1318" t="s">
        <v>103</v>
      </c>
      <c r="C33" s="405"/>
      <c r="D33" s="406"/>
      <c r="E33" s="406"/>
      <c r="F33" s="370" t="e">
        <f t="shared" ref="F33:AB33" si="9">F28</f>
        <v>#REF!</v>
      </c>
      <c r="G33" s="366">
        <f t="shared" si="9"/>
        <v>1956</v>
      </c>
      <c r="H33" s="367" t="e">
        <f t="shared" si="9"/>
        <v>#VALUE!</v>
      </c>
      <c r="I33" s="368">
        <f t="shared" si="9"/>
        <v>1369</v>
      </c>
      <c r="J33" s="408">
        <f t="shared" si="9"/>
        <v>584</v>
      </c>
      <c r="K33" s="370">
        <f t="shared" si="9"/>
        <v>578</v>
      </c>
      <c r="L33" s="370">
        <f t="shared" si="9"/>
        <v>446</v>
      </c>
      <c r="M33" s="370">
        <f t="shared" si="9"/>
        <v>0</v>
      </c>
      <c r="N33" s="370">
        <f t="shared" si="9"/>
        <v>132</v>
      </c>
      <c r="O33" s="370">
        <f t="shared" si="9"/>
        <v>6</v>
      </c>
      <c r="P33" s="370">
        <f t="shared" si="9"/>
        <v>0</v>
      </c>
      <c r="Q33" s="370">
        <f t="shared" si="9"/>
        <v>0</v>
      </c>
      <c r="R33" s="370">
        <f t="shared" si="9"/>
        <v>0</v>
      </c>
      <c r="S33" s="370"/>
      <c r="T33" s="366"/>
      <c r="U33" s="367">
        <f t="shared" si="9"/>
        <v>767</v>
      </c>
      <c r="V33" s="370">
        <f t="shared" si="9"/>
        <v>758</v>
      </c>
      <c r="W33" s="370">
        <f t="shared" si="9"/>
        <v>650</v>
      </c>
      <c r="X33" s="370">
        <f t="shared" si="9"/>
        <v>0</v>
      </c>
      <c r="Y33" s="370">
        <f t="shared" si="9"/>
        <v>132</v>
      </c>
      <c r="Z33" s="370"/>
      <c r="AA33" s="370"/>
      <c r="AB33" s="370">
        <f t="shared" si="9"/>
        <v>0</v>
      </c>
      <c r="AC33" s="370"/>
      <c r="AD33" s="366"/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1334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1334"/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4"/>
  <sheetViews>
    <sheetView workbookViewId="0">
      <selection activeCell="AJ8" sqref="AJ8"/>
    </sheetView>
  </sheetViews>
  <sheetFormatPr defaultRowHeight="15" x14ac:dyDescent="0.25"/>
  <cols>
    <col min="1" max="1" width="0.285156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customWidth="1"/>
    <col min="10" max="10" width="8.85546875" style="1" customWidth="1"/>
    <col min="11" max="12" width="6.5703125" customWidth="1"/>
    <col min="13" max="13" width="6.5703125" style="411" customWidth="1"/>
    <col min="14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1:33" ht="0.75" customHeight="1" x14ac:dyDescent="0.25"/>
    <row r="2" spans="1:33" ht="15" customHeight="1" x14ac:dyDescent="0.3">
      <c r="AB2" s="1736"/>
      <c r="AC2" s="1736"/>
      <c r="AD2" s="1736"/>
      <c r="AE2" s="1736"/>
      <c r="AF2" s="1640"/>
    </row>
    <row r="3" spans="1:33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699</v>
      </c>
      <c r="AE3" s="3"/>
      <c r="AF3" s="3"/>
      <c r="AG3" s="3"/>
    </row>
    <row r="4" spans="1:33" ht="21.75" customHeight="1" thickBot="1" x14ac:dyDescent="0.35">
      <c r="B4" s="1739" t="s">
        <v>446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1:33" s="4" customFormat="1" ht="25.5" customHeight="1" thickBot="1" x14ac:dyDescent="0.3">
      <c r="B5" s="1740" t="s">
        <v>2</v>
      </c>
      <c r="C5" s="1741" t="s">
        <v>3</v>
      </c>
      <c r="D5" s="1641"/>
      <c r="E5" s="1641"/>
      <c r="F5" s="1641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668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669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1:33" s="4" customFormat="1" ht="27.75" customHeight="1" thickBot="1" x14ac:dyDescent="0.3">
      <c r="B6" s="1740"/>
      <c r="C6" s="1741"/>
      <c r="D6" s="1641"/>
      <c r="E6" s="1641"/>
      <c r="F6" s="1641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</row>
    <row r="7" spans="1:33" s="4" customFormat="1" ht="18" customHeight="1" thickBot="1" x14ac:dyDescent="0.3">
      <c r="B7" s="1740"/>
      <c r="C7" s="1741"/>
      <c r="D7" s="1641"/>
      <c r="E7" s="1641"/>
      <c r="F7" s="1641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1:33" s="4" customFormat="1" ht="168.75" customHeight="1" thickBot="1" x14ac:dyDescent="0.3">
      <c r="B8" s="1740"/>
      <c r="C8" s="1741"/>
      <c r="D8" s="1641"/>
      <c r="E8" s="1641"/>
      <c r="F8" s="1641"/>
      <c r="G8" s="1740"/>
      <c r="H8" s="1740"/>
      <c r="I8" s="1744"/>
      <c r="J8" s="1747"/>
      <c r="K8" s="1744"/>
      <c r="L8" s="1725"/>
      <c r="M8" s="1162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1162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</row>
    <row r="9" spans="1:33" s="4" customFormat="1" ht="18.75" hidden="1" customHeight="1" x14ac:dyDescent="0.25">
      <c r="B9" s="1898" t="s">
        <v>670</v>
      </c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1:33" s="4" customFormat="1" ht="18.75" hidden="1" customHeight="1" thickBot="1" x14ac:dyDescent="0.3">
      <c r="B10" s="1898" t="s">
        <v>671</v>
      </c>
      <c r="C10" s="1767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7"/>
      <c r="S10" s="1767"/>
      <c r="T10" s="1767"/>
      <c r="U10" s="1767"/>
      <c r="V10" s="1767"/>
      <c r="W10" s="1767"/>
      <c r="X10" s="1767"/>
      <c r="Y10" s="1767"/>
      <c r="Z10" s="1767"/>
      <c r="AA10" s="1767"/>
      <c r="AB10" s="1767"/>
      <c r="AC10" s="1767"/>
      <c r="AD10" s="1767"/>
      <c r="AE10" s="1767"/>
      <c r="AF10" s="1767"/>
      <c r="AG10" s="1767"/>
    </row>
    <row r="11" spans="1:33" s="7" customFormat="1" ht="18.75" customHeight="1" thickBot="1" x14ac:dyDescent="0.3">
      <c r="B11" s="8" t="s">
        <v>55</v>
      </c>
      <c r="C11" s="9" t="s">
        <v>672</v>
      </c>
      <c r="D11" s="10"/>
      <c r="E11" s="10"/>
      <c r="F11" s="10"/>
      <c r="G11" s="10" t="s">
        <v>673</v>
      </c>
      <c r="H11" s="11">
        <v>54</v>
      </c>
      <c r="I11" s="12"/>
      <c r="J11" s="1656">
        <f>K11+V11</f>
        <v>54</v>
      </c>
      <c r="K11" s="12">
        <f>L11+P11</f>
        <v>54</v>
      </c>
      <c r="L11" s="14">
        <f>M11+N11+O11</f>
        <v>6</v>
      </c>
      <c r="M11" s="14">
        <v>4</v>
      </c>
      <c r="N11" s="14"/>
      <c r="O11" s="14">
        <v>2</v>
      </c>
      <c r="P11" s="14">
        <v>48</v>
      </c>
      <c r="Q11" s="14"/>
      <c r="R11" s="14"/>
      <c r="S11" s="14"/>
      <c r="T11" s="14"/>
      <c r="U11" s="13" t="s">
        <v>62</v>
      </c>
      <c r="V11" s="12"/>
      <c r="W11" s="14"/>
      <c r="X11" s="14"/>
      <c r="Y11" s="14"/>
      <c r="Z11" s="14"/>
      <c r="AA11" s="14"/>
      <c r="AB11" s="14"/>
      <c r="AC11" s="14"/>
      <c r="AD11" s="14"/>
      <c r="AE11" s="13"/>
      <c r="AF11" s="12"/>
      <c r="AG11" s="14"/>
    </row>
    <row r="12" spans="1:33" s="7" customFormat="1" ht="32.25" customHeight="1" thickBot="1" x14ac:dyDescent="0.3">
      <c r="B12" s="8" t="s">
        <v>154</v>
      </c>
      <c r="C12" s="9" t="s">
        <v>674</v>
      </c>
      <c r="D12" s="10"/>
      <c r="E12" s="10"/>
      <c r="F12" s="10"/>
      <c r="G12" s="10" t="s">
        <v>675</v>
      </c>
      <c r="H12" s="11">
        <v>27</v>
      </c>
      <c r="I12" s="1657" t="s">
        <v>676</v>
      </c>
      <c r="J12" s="1656">
        <f t="shared" ref="J12:J17" si="0">K12+V12</f>
        <v>27</v>
      </c>
      <c r="K12" s="12">
        <f t="shared" ref="K12:K17" si="1">L12+P12</f>
        <v>27</v>
      </c>
      <c r="L12" s="14">
        <f t="shared" ref="L12:L17" si="2">M12+N12+O12</f>
        <v>10</v>
      </c>
      <c r="M12" s="14">
        <v>6</v>
      </c>
      <c r="N12" s="14"/>
      <c r="O12" s="14">
        <v>4</v>
      </c>
      <c r="P12" s="14">
        <v>17</v>
      </c>
      <c r="Q12" s="14"/>
      <c r="R12" s="14"/>
      <c r="S12" s="14"/>
      <c r="T12" s="14"/>
      <c r="U12" s="13" t="s">
        <v>62</v>
      </c>
      <c r="V12" s="12"/>
      <c r="W12" s="14"/>
      <c r="X12" s="14"/>
      <c r="Y12" s="14"/>
      <c r="Z12" s="14"/>
      <c r="AA12" s="14"/>
      <c r="AB12" s="14"/>
      <c r="AC12" s="14"/>
      <c r="AD12" s="14"/>
      <c r="AE12" s="13"/>
      <c r="AF12" s="12"/>
      <c r="AG12" s="14"/>
    </row>
    <row r="13" spans="1:33" s="7" customFormat="1" ht="18.75" customHeight="1" thickBot="1" x14ac:dyDescent="0.3">
      <c r="B13" s="8" t="s">
        <v>677</v>
      </c>
      <c r="C13" s="9" t="s">
        <v>463</v>
      </c>
      <c r="D13" s="10"/>
      <c r="E13" s="10"/>
      <c r="F13" s="10"/>
      <c r="G13" s="10" t="s">
        <v>57</v>
      </c>
      <c r="H13" s="11">
        <v>54</v>
      </c>
      <c r="I13" s="12"/>
      <c r="J13" s="1656">
        <f t="shared" si="0"/>
        <v>54</v>
      </c>
      <c r="K13" s="12">
        <f t="shared" si="1"/>
        <v>54</v>
      </c>
      <c r="L13" s="14">
        <f t="shared" si="2"/>
        <v>8</v>
      </c>
      <c r="M13" s="14">
        <v>2</v>
      </c>
      <c r="N13" s="14"/>
      <c r="O13" s="14">
        <v>6</v>
      </c>
      <c r="P13" s="14">
        <v>46</v>
      </c>
      <c r="Q13" s="14"/>
      <c r="R13" s="14"/>
      <c r="S13" s="14"/>
      <c r="T13" s="14" t="s">
        <v>58</v>
      </c>
      <c r="U13" s="13"/>
      <c r="V13" s="12"/>
      <c r="W13" s="14"/>
      <c r="X13" s="14"/>
      <c r="Y13" s="14"/>
      <c r="Z13" s="14"/>
      <c r="AA13" s="14"/>
      <c r="AB13" s="14"/>
      <c r="AC13" s="14"/>
      <c r="AD13" s="14"/>
      <c r="AE13" s="13"/>
      <c r="AF13" s="12"/>
      <c r="AG13" s="14"/>
    </row>
    <row r="14" spans="1:33" s="7" customFormat="1" ht="28.5" customHeight="1" thickBot="1" x14ac:dyDescent="0.3">
      <c r="B14" s="8" t="s">
        <v>203</v>
      </c>
      <c r="C14" s="9" t="s">
        <v>678</v>
      </c>
      <c r="D14" s="10"/>
      <c r="E14" s="10"/>
      <c r="F14" s="10"/>
      <c r="G14" s="10" t="s">
        <v>355</v>
      </c>
      <c r="H14" s="11">
        <v>189</v>
      </c>
      <c r="I14" s="1657" t="s">
        <v>679</v>
      </c>
      <c r="J14" s="1656">
        <f t="shared" si="0"/>
        <v>189</v>
      </c>
      <c r="K14" s="12">
        <f t="shared" si="1"/>
        <v>189</v>
      </c>
      <c r="L14" s="14">
        <f t="shared" si="2"/>
        <v>34</v>
      </c>
      <c r="M14" s="14">
        <v>10</v>
      </c>
      <c r="N14" s="14"/>
      <c r="O14" s="14">
        <v>24</v>
      </c>
      <c r="P14" s="14">
        <v>155</v>
      </c>
      <c r="Q14" s="14"/>
      <c r="R14" s="14"/>
      <c r="S14" s="14"/>
      <c r="T14" s="14" t="s">
        <v>58</v>
      </c>
      <c r="U14" s="13"/>
      <c r="V14" s="12"/>
      <c r="W14" s="14"/>
      <c r="X14" s="14"/>
      <c r="Y14" s="14"/>
      <c r="Z14" s="14"/>
      <c r="AA14" s="14"/>
      <c r="AB14" s="14"/>
      <c r="AC14" s="14"/>
      <c r="AD14" s="14"/>
      <c r="AE14" s="13"/>
      <c r="AF14" s="12"/>
      <c r="AG14" s="14"/>
    </row>
    <row r="15" spans="1:33" s="7" customFormat="1" ht="18.75" customHeight="1" thickBot="1" x14ac:dyDescent="0.3">
      <c r="B15" s="86" t="s">
        <v>233</v>
      </c>
      <c r="C15" s="87" t="s">
        <v>511</v>
      </c>
      <c r="D15" s="1658"/>
      <c r="E15" s="1658"/>
      <c r="F15" s="1658"/>
      <c r="G15" s="1658" t="s">
        <v>680</v>
      </c>
      <c r="H15" s="90">
        <v>486</v>
      </c>
      <c r="I15" s="79"/>
      <c r="J15" s="1659">
        <f t="shared" si="0"/>
        <v>486</v>
      </c>
      <c r="K15" s="12">
        <f t="shared" si="1"/>
        <v>486</v>
      </c>
      <c r="L15" s="14">
        <f t="shared" si="2"/>
        <v>216</v>
      </c>
      <c r="M15" s="77"/>
      <c r="N15" s="77"/>
      <c r="O15" s="77">
        <v>216</v>
      </c>
      <c r="P15" s="77">
        <v>270</v>
      </c>
      <c r="Q15" s="77"/>
      <c r="R15" s="77"/>
      <c r="S15" s="77"/>
      <c r="T15" s="77"/>
      <c r="U15" s="78" t="s">
        <v>62</v>
      </c>
      <c r="V15" s="79"/>
      <c r="W15" s="14"/>
      <c r="X15" s="14"/>
      <c r="Y15" s="14"/>
      <c r="Z15" s="14"/>
      <c r="AA15" s="14"/>
      <c r="AB15" s="14"/>
      <c r="AC15" s="14"/>
      <c r="AD15" s="14"/>
      <c r="AE15" s="13"/>
      <c r="AF15" s="12"/>
      <c r="AG15" s="14"/>
    </row>
    <row r="16" spans="1:33" s="7" customFormat="1" ht="16.5" customHeight="1" thickBot="1" x14ac:dyDescent="0.3">
      <c r="A16" s="1039"/>
      <c r="B16" s="86" t="s">
        <v>79</v>
      </c>
      <c r="C16" s="87" t="s">
        <v>466</v>
      </c>
      <c r="D16" s="1658"/>
      <c r="E16" s="1658"/>
      <c r="F16" s="1658"/>
      <c r="G16" s="1658" t="s">
        <v>73</v>
      </c>
      <c r="H16" s="90">
        <v>162</v>
      </c>
      <c r="I16" s="1660"/>
      <c r="J16" s="1659">
        <f t="shared" si="0"/>
        <v>162</v>
      </c>
      <c r="K16" s="12">
        <f t="shared" si="1"/>
        <v>162</v>
      </c>
      <c r="L16" s="14">
        <f t="shared" si="2"/>
        <v>108</v>
      </c>
      <c r="M16" s="77"/>
      <c r="N16" s="1661"/>
      <c r="O16" s="1661">
        <v>108</v>
      </c>
      <c r="P16" s="77">
        <v>54</v>
      </c>
      <c r="Q16" s="1661"/>
      <c r="R16" s="1661"/>
      <c r="S16" s="1661"/>
      <c r="T16" s="1661"/>
      <c r="U16" s="1662" t="s">
        <v>62</v>
      </c>
      <c r="V16" s="79"/>
      <c r="W16" s="14"/>
      <c r="X16" s="325"/>
      <c r="Y16" s="325"/>
      <c r="Z16" s="325"/>
      <c r="AA16" s="325"/>
      <c r="AB16" s="1663"/>
      <c r="AC16" s="1664"/>
      <c r="AD16" s="325"/>
      <c r="AE16" s="13"/>
      <c r="AF16" s="330"/>
      <c r="AG16" s="1665"/>
    </row>
    <row r="17" spans="1:33" s="7" customFormat="1" ht="16.5" customHeight="1" x14ac:dyDescent="0.25">
      <c r="A17" s="289"/>
      <c r="B17" s="1666"/>
      <c r="C17" s="1667" t="s">
        <v>487</v>
      </c>
      <c r="D17" s="1668"/>
      <c r="E17" s="1668"/>
      <c r="F17" s="1668"/>
      <c r="G17" s="1668" t="s">
        <v>253</v>
      </c>
      <c r="H17" s="1669">
        <v>324</v>
      </c>
      <c r="I17" s="1670"/>
      <c r="J17" s="1659">
        <f t="shared" si="0"/>
        <v>324</v>
      </c>
      <c r="K17" s="12">
        <f t="shared" si="1"/>
        <v>324</v>
      </c>
      <c r="L17" s="20">
        <f t="shared" si="2"/>
        <v>150</v>
      </c>
      <c r="M17" s="94"/>
      <c r="N17" s="1671"/>
      <c r="O17" s="1671">
        <v>150</v>
      </c>
      <c r="P17" s="94">
        <v>174</v>
      </c>
      <c r="Q17" s="1671"/>
      <c r="R17" s="1671"/>
      <c r="S17" s="1671"/>
      <c r="T17" s="1671"/>
      <c r="U17" s="1672" t="s">
        <v>681</v>
      </c>
      <c r="V17" s="79"/>
      <c r="W17" s="14"/>
      <c r="X17" s="219"/>
      <c r="Y17" s="219"/>
      <c r="Z17" s="219"/>
      <c r="AA17" s="219"/>
      <c r="AB17" s="1673"/>
      <c r="AC17" s="1674"/>
      <c r="AD17" s="219"/>
      <c r="AE17" s="21"/>
      <c r="AF17" s="1675"/>
      <c r="AG17" s="1676"/>
    </row>
    <row r="18" spans="1:33" s="97" customFormat="1" ht="15.75" thickBot="1" x14ac:dyDescent="0.3">
      <c r="B18" s="1042"/>
      <c r="C18" s="1043"/>
      <c r="D18" s="100"/>
      <c r="E18" s="100"/>
      <c r="F18" s="100"/>
      <c r="G18" s="1044"/>
      <c r="H18" s="1045"/>
      <c r="I18" s="107"/>
      <c r="J18" s="1656"/>
      <c r="K18" s="12"/>
      <c r="L18" s="20"/>
      <c r="M18" s="1052"/>
      <c r="N18" s="1052"/>
      <c r="O18" s="1052"/>
      <c r="P18" s="1052"/>
      <c r="Q18" s="1052"/>
      <c r="R18" s="1052"/>
      <c r="S18" s="1052"/>
      <c r="T18" s="1052"/>
      <c r="U18" s="1052"/>
      <c r="V18" s="12"/>
      <c r="W18" s="14"/>
      <c r="X18" s="1052"/>
      <c r="Y18" s="1052"/>
      <c r="Z18" s="1052"/>
      <c r="AA18" s="1052"/>
      <c r="AB18" s="1052"/>
      <c r="AC18" s="109"/>
      <c r="AD18" s="109"/>
      <c r="AE18" s="110"/>
      <c r="AF18" s="111"/>
      <c r="AG18" s="109"/>
    </row>
    <row r="19" spans="1:33" s="4" customFormat="1" ht="18.75" customHeight="1" thickTop="1" x14ac:dyDescent="0.25">
      <c r="B19" s="978"/>
      <c r="C19" s="496" t="s">
        <v>95</v>
      </c>
      <c r="D19" s="496"/>
      <c r="E19" s="496"/>
      <c r="F19" s="496"/>
      <c r="G19" s="1677">
        <f t="shared" ref="G19:K19" si="3">SUM(G11:G18)</f>
        <v>0</v>
      </c>
      <c r="H19" s="1677">
        <f t="shared" si="3"/>
        <v>1296</v>
      </c>
      <c r="I19" s="1677">
        <f t="shared" si="3"/>
        <v>0</v>
      </c>
      <c r="J19" s="1677">
        <f t="shared" si="3"/>
        <v>1296</v>
      </c>
      <c r="K19" s="1677">
        <f t="shared" si="3"/>
        <v>1296</v>
      </c>
      <c r="L19" s="1677">
        <f>SUM(L11:L18)</f>
        <v>532</v>
      </c>
      <c r="M19" s="1677">
        <f t="shared" ref="M19:P19" si="4">SUM(M11:M18)</f>
        <v>22</v>
      </c>
      <c r="N19" s="1677">
        <f t="shared" si="4"/>
        <v>0</v>
      </c>
      <c r="O19" s="1677">
        <f t="shared" si="4"/>
        <v>510</v>
      </c>
      <c r="P19" s="1677">
        <f t="shared" si="4"/>
        <v>764</v>
      </c>
      <c r="Q19" s="384"/>
      <c r="R19" s="384"/>
      <c r="S19" s="384"/>
      <c r="T19" s="384">
        <f>SUM(T16:T16,T18:T18)</f>
        <v>0</v>
      </c>
      <c r="U19" s="385">
        <f>SUM(U16:U16,U18:U18)</f>
        <v>0</v>
      </c>
      <c r="V19" s="1677"/>
      <c r="W19" s="384"/>
      <c r="X19" s="384"/>
      <c r="Y19" s="384"/>
      <c r="Z19" s="384"/>
      <c r="AA19" s="384"/>
      <c r="AB19" s="384"/>
      <c r="AC19" s="384"/>
      <c r="AD19" s="384"/>
      <c r="AE19" s="385"/>
      <c r="AF19" s="897"/>
      <c r="AG19" s="978"/>
    </row>
    <row r="20" spans="1:33" s="4" customFormat="1" ht="18.75" customHeight="1" x14ac:dyDescent="0.25">
      <c r="B20" s="133"/>
      <c r="C20" s="123" t="s">
        <v>96</v>
      </c>
      <c r="D20" s="123"/>
      <c r="E20" s="123"/>
      <c r="F20" s="123"/>
      <c r="G20" s="129"/>
      <c r="H20" s="129"/>
      <c r="I20" s="129"/>
      <c r="J20" s="130"/>
      <c r="K20" s="127"/>
      <c r="L20" s="129"/>
      <c r="M20" s="271"/>
      <c r="N20" s="129"/>
      <c r="O20" s="129"/>
      <c r="P20" s="129"/>
      <c r="Q20" s="129"/>
      <c r="R20" s="129"/>
      <c r="S20" s="129"/>
      <c r="T20" s="129"/>
      <c r="U20" s="130"/>
      <c r="V20" s="1678"/>
      <c r="W20" s="129"/>
      <c r="X20" s="129"/>
      <c r="Y20" s="129"/>
      <c r="Z20" s="129"/>
      <c r="AA20" s="129"/>
      <c r="AB20" s="129"/>
      <c r="AC20" s="129"/>
      <c r="AD20" s="129"/>
      <c r="AE20" s="130"/>
      <c r="AF20" s="131"/>
      <c r="AG20" s="132"/>
    </row>
    <row r="21" spans="1:33" s="4" customFormat="1" ht="18.75" customHeight="1" x14ac:dyDescent="0.25">
      <c r="B21" s="133"/>
      <c r="C21" s="123" t="s">
        <v>97</v>
      </c>
      <c r="D21" s="123"/>
      <c r="E21" s="123"/>
      <c r="F21" s="123"/>
      <c r="G21" s="129"/>
      <c r="H21" s="129"/>
      <c r="I21" s="129"/>
      <c r="J21" s="130"/>
      <c r="K21" s="127"/>
      <c r="L21" s="129"/>
      <c r="M21" s="271"/>
      <c r="N21" s="129"/>
      <c r="O21" s="129"/>
      <c r="P21" s="129"/>
      <c r="Q21" s="129"/>
      <c r="R21" s="129"/>
      <c r="S21" s="129"/>
      <c r="T21" s="129">
        <v>2</v>
      </c>
      <c r="U21" s="130"/>
      <c r="V21" s="127"/>
      <c r="W21" s="129"/>
      <c r="X21" s="129"/>
      <c r="Y21" s="129"/>
      <c r="Z21" s="129"/>
      <c r="AA21" s="129"/>
      <c r="AB21" s="129"/>
      <c r="AC21" s="129"/>
      <c r="AD21" s="129"/>
      <c r="AE21" s="130"/>
      <c r="AF21" s="131"/>
      <c r="AG21" s="133"/>
    </row>
    <row r="22" spans="1:33" s="4" customFormat="1" ht="18.75" customHeight="1" x14ac:dyDescent="0.25">
      <c r="B22" s="133"/>
      <c r="C22" s="123" t="s">
        <v>99</v>
      </c>
      <c r="D22" s="123"/>
      <c r="E22" s="123"/>
      <c r="F22" s="123"/>
      <c r="G22" s="129"/>
      <c r="H22" s="129"/>
      <c r="I22" s="129"/>
      <c r="J22" s="130"/>
      <c r="K22" s="127"/>
      <c r="L22" s="129"/>
      <c r="M22" s="271"/>
      <c r="N22" s="129"/>
      <c r="O22" s="129"/>
      <c r="P22" s="129"/>
      <c r="Q22" s="129"/>
      <c r="R22" s="129"/>
      <c r="S22" s="129"/>
      <c r="T22" s="129"/>
      <c r="U22" s="130">
        <v>4</v>
      </c>
      <c r="V22" s="127"/>
      <c r="W22" s="129"/>
      <c r="X22" s="129"/>
      <c r="Y22" s="129"/>
      <c r="Z22" s="129"/>
      <c r="AA22" s="129"/>
      <c r="AB22" s="129"/>
      <c r="AC22" s="129"/>
      <c r="AD22" s="129"/>
      <c r="AE22" s="130"/>
      <c r="AF22" s="131"/>
      <c r="AG22" s="133"/>
    </row>
    <row r="23" spans="1:33" s="4" customFormat="1" ht="32.25" customHeight="1" x14ac:dyDescent="0.25">
      <c r="B23" s="133"/>
      <c r="C23" s="136" t="s">
        <v>102</v>
      </c>
      <c r="D23" s="136"/>
      <c r="E23" s="136"/>
      <c r="F23" s="136"/>
      <c r="G23" s="129"/>
      <c r="H23" s="129"/>
      <c r="I23" s="129"/>
      <c r="J23" s="130"/>
      <c r="K23" s="127"/>
      <c r="L23" s="129"/>
      <c r="M23" s="271"/>
      <c r="N23" s="129"/>
      <c r="O23" s="129"/>
      <c r="P23" s="129"/>
      <c r="Q23" s="129">
        <v>1</v>
      </c>
      <c r="R23" s="129"/>
      <c r="S23" s="129">
        <v>1</v>
      </c>
      <c r="T23" s="129"/>
      <c r="U23" s="130"/>
      <c r="V23" s="127"/>
      <c r="W23" s="129"/>
      <c r="X23" s="129"/>
      <c r="Y23" s="129"/>
      <c r="Z23" s="129"/>
      <c r="AA23" s="129"/>
      <c r="AB23" s="129"/>
      <c r="AC23" s="129"/>
      <c r="AD23" s="129"/>
      <c r="AE23" s="130"/>
      <c r="AF23" s="131"/>
      <c r="AG23" s="133"/>
    </row>
    <row r="24" spans="1:33" s="4" customFormat="1" ht="16.5" customHeight="1" x14ac:dyDescent="0.25">
      <c r="B24" s="133"/>
      <c r="C24" s="141" t="s">
        <v>103</v>
      </c>
      <c r="D24" s="141"/>
      <c r="E24" s="141"/>
      <c r="F24" s="141"/>
      <c r="G24" s="129">
        <f>G19</f>
        <v>0</v>
      </c>
      <c r="H24" s="129">
        <f t="shared" ref="H24:AE24" si="5">H19</f>
        <v>1296</v>
      </c>
      <c r="I24" s="129">
        <f t="shared" si="5"/>
        <v>0</v>
      </c>
      <c r="J24" s="129">
        <f t="shared" si="5"/>
        <v>1296</v>
      </c>
      <c r="K24" s="129">
        <f t="shared" si="5"/>
        <v>1296</v>
      </c>
      <c r="L24" s="129">
        <f t="shared" si="5"/>
        <v>532</v>
      </c>
      <c r="M24" s="271">
        <f t="shared" si="5"/>
        <v>22</v>
      </c>
      <c r="N24" s="129">
        <f t="shared" si="5"/>
        <v>0</v>
      </c>
      <c r="O24" s="129">
        <f t="shared" si="5"/>
        <v>510</v>
      </c>
      <c r="P24" s="129">
        <f t="shared" si="5"/>
        <v>764</v>
      </c>
      <c r="Q24" s="129">
        <f t="shared" si="5"/>
        <v>0</v>
      </c>
      <c r="R24" s="129">
        <f t="shared" si="5"/>
        <v>0</v>
      </c>
      <c r="S24" s="129">
        <f t="shared" si="5"/>
        <v>0</v>
      </c>
      <c r="T24" s="129">
        <f t="shared" si="5"/>
        <v>0</v>
      </c>
      <c r="U24" s="130">
        <f t="shared" si="5"/>
        <v>0</v>
      </c>
      <c r="V24" s="127">
        <f t="shared" si="5"/>
        <v>0</v>
      </c>
      <c r="W24" s="129">
        <f t="shared" si="5"/>
        <v>0</v>
      </c>
      <c r="X24" s="129">
        <f t="shared" si="5"/>
        <v>0</v>
      </c>
      <c r="Y24" s="129">
        <f t="shared" si="5"/>
        <v>0</v>
      </c>
      <c r="Z24" s="129">
        <f t="shared" si="5"/>
        <v>0</v>
      </c>
      <c r="AA24" s="129">
        <f t="shared" si="5"/>
        <v>0</v>
      </c>
      <c r="AB24" s="129">
        <f t="shared" si="5"/>
        <v>0</v>
      </c>
      <c r="AC24" s="129">
        <f t="shared" si="5"/>
        <v>0</v>
      </c>
      <c r="AD24" s="129">
        <f t="shared" si="5"/>
        <v>0</v>
      </c>
      <c r="AE24" s="129">
        <f t="shared" si="5"/>
        <v>0</v>
      </c>
      <c r="AF24" s="1679"/>
      <c r="AG24" s="133"/>
    </row>
    <row r="25" spans="1:33" s="4" customFormat="1" ht="24" hidden="1" customHeight="1" x14ac:dyDescent="0.25">
      <c r="H25" s="145"/>
      <c r="J25" s="145"/>
      <c r="M25" s="97"/>
    </row>
    <row r="26" spans="1:33" s="4" customFormat="1" ht="27" hidden="1" customHeight="1" x14ac:dyDescent="0.3">
      <c r="B26" s="1715" t="s">
        <v>104</v>
      </c>
      <c r="C26" s="1716"/>
      <c r="D26" s="1716"/>
      <c r="E26" s="1716"/>
      <c r="F26" s="1716"/>
      <c r="G26" s="1716"/>
      <c r="H26" s="1716"/>
      <c r="I26" s="1716"/>
      <c r="J26" s="1716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8"/>
    </row>
    <row r="27" spans="1:33" s="4" customFormat="1" ht="31.5" hidden="1" customHeight="1" x14ac:dyDescent="0.25">
      <c r="B27" s="1709" t="s">
        <v>2</v>
      </c>
      <c r="C27" s="1710" t="s">
        <v>3</v>
      </c>
      <c r="D27" s="1643"/>
      <c r="E27" s="1643"/>
      <c r="F27" s="1643"/>
      <c r="G27" s="1709" t="s">
        <v>105</v>
      </c>
      <c r="H27" s="1710" t="s">
        <v>106</v>
      </c>
      <c r="I27" s="1710"/>
      <c r="J27" s="1710"/>
      <c r="K27" s="1719" t="s">
        <v>107</v>
      </c>
      <c r="L27" s="1720"/>
      <c r="M27" s="1720"/>
      <c r="N27" s="1720"/>
      <c r="O27" s="1720"/>
      <c r="P27" s="1720"/>
      <c r="Q27" s="1720"/>
      <c r="R27" s="1720"/>
      <c r="S27" s="1720"/>
      <c r="T27" s="1720"/>
      <c r="U27" s="1721"/>
      <c r="V27" s="1719" t="s">
        <v>108</v>
      </c>
      <c r="W27" s="1720"/>
      <c r="X27" s="1720"/>
      <c r="Y27" s="1720"/>
      <c r="Z27" s="1720"/>
      <c r="AA27" s="1720"/>
      <c r="AB27" s="1720"/>
      <c r="AC27" s="1720"/>
      <c r="AD27" s="1720"/>
      <c r="AE27" s="1721"/>
      <c r="AF27" s="147"/>
      <c r="AG27" s="1722" t="s">
        <v>109</v>
      </c>
    </row>
    <row r="28" spans="1:33" s="4" customFormat="1" ht="36" hidden="1" customHeight="1" x14ac:dyDescent="0.25">
      <c r="B28" s="1709"/>
      <c r="C28" s="1710"/>
      <c r="D28" s="1643"/>
      <c r="E28" s="1643"/>
      <c r="F28" s="1643"/>
      <c r="G28" s="1709"/>
      <c r="H28" s="1709" t="s">
        <v>110</v>
      </c>
      <c r="I28" s="1709" t="s">
        <v>111</v>
      </c>
      <c r="J28" s="1709" t="s">
        <v>112</v>
      </c>
      <c r="K28" s="1714" t="s">
        <v>113</v>
      </c>
      <c r="L28" s="1710" t="s">
        <v>13</v>
      </c>
      <c r="M28" s="1710"/>
      <c r="N28" s="1710"/>
      <c r="O28" s="1710"/>
      <c r="P28" s="1709" t="s">
        <v>114</v>
      </c>
      <c r="Q28" s="1709" t="s">
        <v>115</v>
      </c>
      <c r="R28" s="1642"/>
      <c r="S28" s="1709" t="s">
        <v>116</v>
      </c>
      <c r="T28" s="1707" t="s">
        <v>18</v>
      </c>
      <c r="U28" s="1708"/>
      <c r="V28" s="1714" t="s">
        <v>113</v>
      </c>
      <c r="W28" s="1710" t="s">
        <v>13</v>
      </c>
      <c r="X28" s="1710"/>
      <c r="Y28" s="1710"/>
      <c r="Z28" s="1710"/>
      <c r="AA28" s="1709" t="s">
        <v>114</v>
      </c>
      <c r="AB28" s="1709" t="s">
        <v>117</v>
      </c>
      <c r="AC28" s="1709" t="s">
        <v>116</v>
      </c>
      <c r="AD28" s="1707" t="s">
        <v>18</v>
      </c>
      <c r="AE28" s="1708"/>
      <c r="AF28" s="149"/>
      <c r="AG28" s="1722"/>
    </row>
    <row r="29" spans="1:33" s="4" customFormat="1" ht="15.75" hidden="1" customHeight="1" x14ac:dyDescent="0.25">
      <c r="B29" s="1709"/>
      <c r="C29" s="1710"/>
      <c r="D29" s="1643"/>
      <c r="E29" s="1643"/>
      <c r="F29" s="1643"/>
      <c r="G29" s="1709"/>
      <c r="H29" s="1709"/>
      <c r="I29" s="1709"/>
      <c r="J29" s="1709"/>
      <c r="K29" s="1714"/>
      <c r="L29" s="1709" t="s">
        <v>113</v>
      </c>
      <c r="M29" s="1710" t="s">
        <v>19</v>
      </c>
      <c r="N29" s="1710"/>
      <c r="O29" s="1710"/>
      <c r="P29" s="1709"/>
      <c r="Q29" s="1709"/>
      <c r="R29" s="1642"/>
      <c r="S29" s="1709"/>
      <c r="T29" s="1711" t="s">
        <v>118</v>
      </c>
      <c r="U29" s="1712" t="s">
        <v>119</v>
      </c>
      <c r="V29" s="1714"/>
      <c r="W29" s="1709" t="s">
        <v>113</v>
      </c>
      <c r="X29" s="1710" t="s">
        <v>120</v>
      </c>
      <c r="Y29" s="1710"/>
      <c r="Z29" s="1710"/>
      <c r="AA29" s="1709"/>
      <c r="AB29" s="1709"/>
      <c r="AC29" s="1709"/>
      <c r="AD29" s="1709" t="s">
        <v>118</v>
      </c>
      <c r="AE29" s="1713" t="s">
        <v>119</v>
      </c>
      <c r="AF29" s="150"/>
      <c r="AG29" s="1722"/>
    </row>
    <row r="30" spans="1:33" s="4" customFormat="1" ht="76.5" hidden="1" customHeight="1" x14ac:dyDescent="0.25">
      <c r="B30" s="1709"/>
      <c r="C30" s="1710"/>
      <c r="D30" s="1643"/>
      <c r="E30" s="1643"/>
      <c r="F30" s="1643"/>
      <c r="G30" s="1709"/>
      <c r="H30" s="1709"/>
      <c r="I30" s="1709"/>
      <c r="J30" s="1709"/>
      <c r="K30" s="1714"/>
      <c r="L30" s="1709"/>
      <c r="M30" s="1646" t="s">
        <v>121</v>
      </c>
      <c r="N30" s="1642" t="s">
        <v>122</v>
      </c>
      <c r="O30" s="1642" t="s">
        <v>123</v>
      </c>
      <c r="P30" s="1709"/>
      <c r="Q30" s="1709"/>
      <c r="R30" s="1642"/>
      <c r="S30" s="1709"/>
      <c r="T30" s="1711"/>
      <c r="U30" s="1712"/>
      <c r="V30" s="1714"/>
      <c r="W30" s="1709"/>
      <c r="X30" s="1642" t="s">
        <v>121</v>
      </c>
      <c r="Y30" s="1642" t="s">
        <v>122</v>
      </c>
      <c r="Z30" s="1642" t="s">
        <v>123</v>
      </c>
      <c r="AA30" s="1709"/>
      <c r="AB30" s="1709"/>
      <c r="AC30" s="1709"/>
      <c r="AD30" s="1709"/>
      <c r="AE30" s="1713"/>
      <c r="AF30" s="150"/>
      <c r="AG30" s="1722"/>
    </row>
    <row r="31" spans="1:33" s="4" customFormat="1" ht="12.75" hidden="1" customHeight="1" x14ac:dyDescent="0.25">
      <c r="B31" s="151"/>
      <c r="C31" s="152">
        <v>1</v>
      </c>
      <c r="D31" s="152"/>
      <c r="E31" s="152"/>
      <c r="F31" s="152"/>
      <c r="G31" s="153"/>
      <c r="H31" s="154"/>
      <c r="I31" s="154"/>
      <c r="J31" s="154"/>
      <c r="K31" s="155"/>
      <c r="L31" s="156"/>
      <c r="M31" s="1229"/>
      <c r="N31" s="156"/>
      <c r="O31" s="154"/>
      <c r="P31" s="154"/>
      <c r="Q31" s="154"/>
      <c r="R31" s="154"/>
      <c r="S31" s="156"/>
      <c r="T31" s="156"/>
      <c r="U31" s="157"/>
      <c r="V31" s="155"/>
      <c r="W31" s="156"/>
      <c r="X31" s="154"/>
      <c r="Y31" s="156"/>
      <c r="Z31" s="156"/>
      <c r="AA31" s="158"/>
      <c r="AB31" s="159"/>
      <c r="AC31" s="156"/>
      <c r="AD31" s="154"/>
      <c r="AE31" s="160"/>
      <c r="AF31" s="161"/>
      <c r="AG31" s="1645"/>
    </row>
    <row r="32" spans="1:33" s="4" customFormat="1" ht="15" hidden="1" customHeight="1" x14ac:dyDescent="0.25">
      <c r="B32" s="151"/>
      <c r="C32" s="163">
        <v>2</v>
      </c>
      <c r="D32" s="163"/>
      <c r="E32" s="163"/>
      <c r="F32" s="163"/>
      <c r="G32" s="163"/>
      <c r="H32" s="164"/>
      <c r="I32" s="164"/>
      <c r="J32" s="164"/>
      <c r="K32" s="165"/>
      <c r="L32" s="164"/>
      <c r="M32" s="1237"/>
      <c r="N32" s="164"/>
      <c r="O32" s="164"/>
      <c r="P32" s="164"/>
      <c r="Q32" s="164"/>
      <c r="R32" s="164"/>
      <c r="S32" s="164"/>
      <c r="T32" s="164"/>
      <c r="U32" s="166"/>
      <c r="V32" s="165"/>
      <c r="W32" s="164"/>
      <c r="X32" s="164"/>
      <c r="Y32" s="164"/>
      <c r="Z32" s="164"/>
      <c r="AA32" s="164"/>
      <c r="AB32" s="164"/>
      <c r="AC32" s="164"/>
      <c r="AD32" s="164"/>
      <c r="AE32" s="166"/>
      <c r="AF32" s="167"/>
      <c r="AG32" s="1645"/>
    </row>
    <row r="33" spans="2:33" s="4" customFormat="1" ht="15.75" hidden="1" x14ac:dyDescent="0.25">
      <c r="B33" s="151"/>
      <c r="C33" s="168" t="s">
        <v>95</v>
      </c>
      <c r="D33" s="168"/>
      <c r="E33" s="168"/>
      <c r="F33" s="168"/>
      <c r="G33" s="168"/>
      <c r="H33" s="164"/>
      <c r="I33" s="164"/>
      <c r="J33" s="164"/>
      <c r="K33" s="165"/>
      <c r="L33" s="164"/>
      <c r="M33" s="1237"/>
      <c r="N33" s="164"/>
      <c r="O33" s="164"/>
      <c r="P33" s="164"/>
      <c r="Q33" s="164"/>
      <c r="R33" s="164"/>
      <c r="S33" s="164"/>
      <c r="T33" s="164"/>
      <c r="U33" s="166"/>
      <c r="V33" s="165"/>
      <c r="W33" s="164"/>
      <c r="X33" s="164"/>
      <c r="Y33" s="164"/>
      <c r="Z33" s="164"/>
      <c r="AA33" s="164"/>
      <c r="AB33" s="164"/>
      <c r="AC33" s="164"/>
      <c r="AD33" s="164"/>
      <c r="AE33" s="166"/>
      <c r="AF33" s="167"/>
      <c r="AG33" s="1645"/>
    </row>
    <row r="34" spans="2:33" s="4" customFormat="1" ht="18" hidden="1" customHeight="1" x14ac:dyDescent="0.25">
      <c r="B34" s="151"/>
      <c r="C34" s="168" t="s">
        <v>96</v>
      </c>
      <c r="D34" s="168"/>
      <c r="E34" s="168"/>
      <c r="F34" s="168"/>
      <c r="G34" s="168"/>
      <c r="H34" s="164"/>
      <c r="I34" s="164"/>
      <c r="J34" s="164"/>
      <c r="K34" s="165"/>
      <c r="L34" s="164"/>
      <c r="M34" s="1237"/>
      <c r="N34" s="164"/>
      <c r="O34" s="164"/>
      <c r="P34" s="164"/>
      <c r="Q34" s="164"/>
      <c r="R34" s="164"/>
      <c r="S34" s="164"/>
      <c r="T34" s="164"/>
      <c r="U34" s="166"/>
      <c r="V34" s="165"/>
      <c r="W34" s="164"/>
      <c r="X34" s="164"/>
      <c r="Y34" s="164"/>
      <c r="Z34" s="164"/>
      <c r="AA34" s="164"/>
      <c r="AB34" s="164"/>
      <c r="AC34" s="164"/>
      <c r="AD34" s="164"/>
      <c r="AE34" s="166"/>
      <c r="AF34" s="167"/>
      <c r="AG34" s="169"/>
    </row>
    <row r="35" spans="2:33" s="4" customFormat="1" ht="19.5" hidden="1" customHeight="1" x14ac:dyDescent="0.25">
      <c r="B35" s="151"/>
      <c r="C35" s="168" t="s">
        <v>97</v>
      </c>
      <c r="D35" s="168"/>
      <c r="E35" s="168"/>
      <c r="F35" s="168"/>
      <c r="G35" s="168"/>
      <c r="H35" s="164"/>
      <c r="I35" s="164"/>
      <c r="J35" s="164"/>
      <c r="K35" s="165"/>
      <c r="L35" s="164"/>
      <c r="M35" s="1237"/>
      <c r="N35" s="164"/>
      <c r="O35" s="164"/>
      <c r="P35" s="164"/>
      <c r="Q35" s="164"/>
      <c r="R35" s="164"/>
      <c r="S35" s="164"/>
      <c r="T35" s="164"/>
      <c r="U35" s="166"/>
      <c r="V35" s="165"/>
      <c r="W35" s="164"/>
      <c r="X35" s="164"/>
      <c r="Y35" s="164"/>
      <c r="Z35" s="164"/>
      <c r="AA35" s="164"/>
      <c r="AB35" s="164"/>
      <c r="AC35" s="164"/>
      <c r="AD35" s="164"/>
      <c r="AE35" s="166"/>
      <c r="AF35" s="167"/>
      <c r="AG35" s="1645"/>
    </row>
    <row r="36" spans="2:33" s="4" customFormat="1" ht="15.75" hidden="1" x14ac:dyDescent="0.25">
      <c r="B36" s="151"/>
      <c r="C36" s="168" t="s">
        <v>99</v>
      </c>
      <c r="D36" s="168"/>
      <c r="E36" s="168"/>
      <c r="F36" s="168"/>
      <c r="G36" s="168"/>
      <c r="H36" s="164"/>
      <c r="I36" s="164"/>
      <c r="J36" s="164"/>
      <c r="K36" s="165"/>
      <c r="L36" s="164"/>
      <c r="M36" s="1237"/>
      <c r="N36" s="164"/>
      <c r="O36" s="164"/>
      <c r="P36" s="164"/>
      <c r="Q36" s="164"/>
      <c r="R36" s="164"/>
      <c r="S36" s="164"/>
      <c r="T36" s="164"/>
      <c r="U36" s="166"/>
      <c r="V36" s="165"/>
      <c r="W36" s="164"/>
      <c r="X36" s="164"/>
      <c r="Y36" s="164"/>
      <c r="Z36" s="164"/>
      <c r="AA36" s="164"/>
      <c r="AB36" s="164"/>
      <c r="AC36" s="164"/>
      <c r="AD36" s="164"/>
      <c r="AE36" s="166"/>
      <c r="AF36" s="167"/>
      <c r="AG36" s="1645"/>
    </row>
    <row r="37" spans="2:33" s="4" customFormat="1" ht="32.25" hidden="1" thickBot="1" x14ac:dyDescent="0.3">
      <c r="B37" s="151"/>
      <c r="C37" s="170" t="s">
        <v>102</v>
      </c>
      <c r="D37" s="170"/>
      <c r="E37" s="170"/>
      <c r="F37" s="170"/>
      <c r="G37" s="168"/>
      <c r="H37" s="164"/>
      <c r="I37" s="164"/>
      <c r="J37" s="164"/>
      <c r="K37" s="171"/>
      <c r="L37" s="172"/>
      <c r="M37" s="1242"/>
      <c r="N37" s="172"/>
      <c r="O37" s="172"/>
      <c r="P37" s="172"/>
      <c r="Q37" s="172"/>
      <c r="R37" s="172"/>
      <c r="S37" s="172"/>
      <c r="T37" s="172"/>
      <c r="U37" s="173"/>
      <c r="V37" s="171"/>
      <c r="W37" s="172"/>
      <c r="X37" s="172"/>
      <c r="Y37" s="172"/>
      <c r="Z37" s="172"/>
      <c r="AA37" s="172"/>
      <c r="AB37" s="172"/>
      <c r="AC37" s="172"/>
      <c r="AD37" s="172"/>
      <c r="AE37" s="173"/>
      <c r="AF37" s="174"/>
      <c r="AG37" s="1645"/>
    </row>
    <row r="38" spans="2:33" s="4" customFormat="1" ht="15.75" hidden="1" x14ac:dyDescent="0.25">
      <c r="B38" s="151"/>
      <c r="C38" s="175" t="s">
        <v>103</v>
      </c>
      <c r="D38" s="175"/>
      <c r="E38" s="175"/>
      <c r="F38" s="175"/>
      <c r="G38" s="176"/>
      <c r="H38" s="164"/>
      <c r="I38" s="164"/>
      <c r="J38" s="164"/>
      <c r="K38" s="177"/>
      <c r="L38" s="177"/>
      <c r="M38" s="124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51"/>
    </row>
    <row r="39" spans="2:33" s="4" customFormat="1" ht="16.5" hidden="1" customHeight="1" x14ac:dyDescent="0.25">
      <c r="H39" s="145"/>
      <c r="J39" s="145"/>
      <c r="M39" s="97"/>
    </row>
    <row r="40" spans="2:33" s="4" customFormat="1" ht="144.75" hidden="1" customHeight="1" x14ac:dyDescent="0.25">
      <c r="H40" s="145"/>
      <c r="J40" s="145"/>
      <c r="M40" s="97"/>
    </row>
    <row r="41" spans="2:33" s="4" customFormat="1" ht="21" hidden="1" customHeight="1" x14ac:dyDescent="0.3">
      <c r="B41" s="1715" t="s">
        <v>124</v>
      </c>
      <c r="C41" s="1716"/>
      <c r="D41" s="1716"/>
      <c r="E41" s="1716"/>
      <c r="F41" s="1716"/>
      <c r="G41" s="1716"/>
      <c r="H41" s="1716"/>
      <c r="I41" s="1716"/>
      <c r="J41" s="1716"/>
      <c r="K41" s="1717"/>
      <c r="L41" s="1717"/>
      <c r="M41" s="1717"/>
      <c r="N41" s="1717"/>
      <c r="O41" s="1717"/>
      <c r="P41" s="1717"/>
      <c r="Q41" s="1717"/>
      <c r="R41" s="1717"/>
      <c r="S41" s="1717"/>
      <c r="T41" s="1717"/>
      <c r="U41" s="1717"/>
      <c r="V41" s="1717"/>
      <c r="W41" s="1717"/>
      <c r="X41" s="1717"/>
      <c r="Y41" s="1717"/>
      <c r="Z41" s="1717"/>
      <c r="AA41" s="1717"/>
      <c r="AB41" s="1717"/>
      <c r="AC41" s="1717"/>
      <c r="AD41" s="1717"/>
      <c r="AE41" s="1717"/>
      <c r="AF41" s="1717"/>
      <c r="AG41" s="1718"/>
    </row>
    <row r="42" spans="2:33" s="4" customFormat="1" ht="15.75" hidden="1" customHeight="1" x14ac:dyDescent="0.25">
      <c r="B42" s="1709" t="s">
        <v>2</v>
      </c>
      <c r="C42" s="1710" t="s">
        <v>3</v>
      </c>
      <c r="D42" s="1643"/>
      <c r="E42" s="1643"/>
      <c r="F42" s="1643"/>
      <c r="G42" s="1709" t="s">
        <v>105</v>
      </c>
      <c r="H42" s="1710" t="s">
        <v>106</v>
      </c>
      <c r="I42" s="1710"/>
      <c r="J42" s="1710"/>
      <c r="K42" s="1719" t="s">
        <v>125</v>
      </c>
      <c r="L42" s="1720"/>
      <c r="M42" s="1720"/>
      <c r="N42" s="1720"/>
      <c r="O42" s="1720"/>
      <c r="P42" s="1720"/>
      <c r="Q42" s="1720"/>
      <c r="R42" s="1720"/>
      <c r="S42" s="1720"/>
      <c r="T42" s="1720"/>
      <c r="U42" s="1721"/>
      <c r="V42" s="1719" t="s">
        <v>126</v>
      </c>
      <c r="W42" s="1720"/>
      <c r="X42" s="1720"/>
      <c r="Y42" s="1720"/>
      <c r="Z42" s="1720"/>
      <c r="AA42" s="1720"/>
      <c r="AB42" s="1720"/>
      <c r="AC42" s="1720"/>
      <c r="AD42" s="1720"/>
      <c r="AE42" s="1721"/>
      <c r="AF42" s="147"/>
      <c r="AG42" s="1722" t="s">
        <v>109</v>
      </c>
    </row>
    <row r="43" spans="2:33" s="4" customFormat="1" ht="30.75" hidden="1" customHeight="1" x14ac:dyDescent="0.25">
      <c r="B43" s="1709"/>
      <c r="C43" s="1710"/>
      <c r="D43" s="1643"/>
      <c r="E43" s="1643"/>
      <c r="F43" s="1643"/>
      <c r="G43" s="1709"/>
      <c r="H43" s="1709" t="s">
        <v>110</v>
      </c>
      <c r="I43" s="1709" t="s">
        <v>111</v>
      </c>
      <c r="J43" s="1709" t="s">
        <v>112</v>
      </c>
      <c r="K43" s="1714" t="s">
        <v>113</v>
      </c>
      <c r="L43" s="1710" t="s">
        <v>13</v>
      </c>
      <c r="M43" s="1710"/>
      <c r="N43" s="1710"/>
      <c r="O43" s="1710"/>
      <c r="P43" s="1709" t="s">
        <v>114</v>
      </c>
      <c r="Q43" s="1709" t="s">
        <v>115</v>
      </c>
      <c r="R43" s="1642"/>
      <c r="S43" s="1709" t="s">
        <v>116</v>
      </c>
      <c r="T43" s="1707" t="s">
        <v>18</v>
      </c>
      <c r="U43" s="1708"/>
      <c r="V43" s="1714" t="s">
        <v>113</v>
      </c>
      <c r="W43" s="1710" t="s">
        <v>13</v>
      </c>
      <c r="X43" s="1710"/>
      <c r="Y43" s="1710"/>
      <c r="Z43" s="1710"/>
      <c r="AA43" s="1709" t="s">
        <v>114</v>
      </c>
      <c r="AB43" s="1709" t="s">
        <v>117</v>
      </c>
      <c r="AC43" s="1709" t="s">
        <v>116</v>
      </c>
      <c r="AD43" s="1707" t="s">
        <v>18</v>
      </c>
      <c r="AE43" s="1708"/>
      <c r="AF43" s="149"/>
      <c r="AG43" s="1722"/>
    </row>
    <row r="44" spans="2:33" s="4" customFormat="1" ht="13.5" hidden="1" customHeight="1" x14ac:dyDescent="0.25">
      <c r="B44" s="1709"/>
      <c r="C44" s="1710"/>
      <c r="D44" s="1643"/>
      <c r="E44" s="1643"/>
      <c r="F44" s="1643"/>
      <c r="G44" s="1709"/>
      <c r="H44" s="1709"/>
      <c r="I44" s="1709"/>
      <c r="J44" s="1709"/>
      <c r="K44" s="1714"/>
      <c r="L44" s="1709" t="s">
        <v>113</v>
      </c>
      <c r="M44" s="1710" t="s">
        <v>19</v>
      </c>
      <c r="N44" s="1710"/>
      <c r="O44" s="1710"/>
      <c r="P44" s="1709"/>
      <c r="Q44" s="1709"/>
      <c r="R44" s="1642"/>
      <c r="S44" s="1709"/>
      <c r="T44" s="1711" t="s">
        <v>118</v>
      </c>
      <c r="U44" s="1712" t="s">
        <v>119</v>
      </c>
      <c r="V44" s="1714"/>
      <c r="W44" s="1709" t="s">
        <v>113</v>
      </c>
      <c r="X44" s="1710" t="s">
        <v>120</v>
      </c>
      <c r="Y44" s="1710"/>
      <c r="Z44" s="1710"/>
      <c r="AA44" s="1709"/>
      <c r="AB44" s="1709"/>
      <c r="AC44" s="1709"/>
      <c r="AD44" s="1709" t="s">
        <v>118</v>
      </c>
      <c r="AE44" s="1713" t="s">
        <v>119</v>
      </c>
      <c r="AF44" s="150"/>
      <c r="AG44" s="1722"/>
    </row>
    <row r="45" spans="2:33" s="4" customFormat="1" ht="80.25" hidden="1" customHeight="1" x14ac:dyDescent="0.25">
      <c r="B45" s="1709"/>
      <c r="C45" s="1710"/>
      <c r="D45" s="1643"/>
      <c r="E45" s="1643"/>
      <c r="F45" s="1643"/>
      <c r="G45" s="1709"/>
      <c r="H45" s="1709"/>
      <c r="I45" s="1709"/>
      <c r="J45" s="1709"/>
      <c r="K45" s="1714"/>
      <c r="L45" s="1709"/>
      <c r="M45" s="1646" t="s">
        <v>121</v>
      </c>
      <c r="N45" s="1642" t="s">
        <v>122</v>
      </c>
      <c r="O45" s="1642" t="s">
        <v>123</v>
      </c>
      <c r="P45" s="1709"/>
      <c r="Q45" s="1709"/>
      <c r="R45" s="1642"/>
      <c r="S45" s="1709"/>
      <c r="T45" s="1711"/>
      <c r="U45" s="1712"/>
      <c r="V45" s="1714"/>
      <c r="W45" s="1709"/>
      <c r="X45" s="1642" t="s">
        <v>121</v>
      </c>
      <c r="Y45" s="1642" t="s">
        <v>122</v>
      </c>
      <c r="Z45" s="1642" t="s">
        <v>123</v>
      </c>
      <c r="AA45" s="1709"/>
      <c r="AB45" s="1709"/>
      <c r="AC45" s="1709"/>
      <c r="AD45" s="1709"/>
      <c r="AE45" s="1713"/>
      <c r="AF45" s="150"/>
      <c r="AG45" s="1722"/>
    </row>
    <row r="46" spans="2:33" s="4" customFormat="1" ht="13.5" hidden="1" customHeight="1" x14ac:dyDescent="0.25">
      <c r="B46" s="151"/>
      <c r="C46" s="152">
        <v>1</v>
      </c>
      <c r="D46" s="152"/>
      <c r="E46" s="152"/>
      <c r="F46" s="152"/>
      <c r="G46" s="153"/>
      <c r="H46" s="154"/>
      <c r="I46" s="154"/>
      <c r="J46" s="154"/>
      <c r="K46" s="155"/>
      <c r="L46" s="156"/>
      <c r="M46" s="1229"/>
      <c r="N46" s="156"/>
      <c r="O46" s="154"/>
      <c r="P46" s="154"/>
      <c r="Q46" s="154"/>
      <c r="R46" s="154"/>
      <c r="S46" s="156"/>
      <c r="T46" s="156"/>
      <c r="U46" s="157"/>
      <c r="V46" s="155"/>
      <c r="W46" s="156"/>
      <c r="X46" s="154"/>
      <c r="Y46" s="156"/>
      <c r="Z46" s="156"/>
      <c r="AA46" s="158"/>
      <c r="AB46" s="159"/>
      <c r="AC46" s="156"/>
      <c r="AD46" s="154"/>
      <c r="AE46" s="160"/>
      <c r="AF46" s="161"/>
      <c r="AG46" s="1645"/>
    </row>
    <row r="47" spans="2:33" s="4" customFormat="1" ht="13.5" hidden="1" customHeight="1" x14ac:dyDescent="0.25">
      <c r="B47" s="151"/>
      <c r="C47" s="163">
        <v>2</v>
      </c>
      <c r="D47" s="163"/>
      <c r="E47" s="163"/>
      <c r="F47" s="163"/>
      <c r="G47" s="163"/>
      <c r="H47" s="164"/>
      <c r="I47" s="164"/>
      <c r="J47" s="164"/>
      <c r="K47" s="165"/>
      <c r="L47" s="164"/>
      <c r="M47" s="1237"/>
      <c r="N47" s="164"/>
      <c r="O47" s="164"/>
      <c r="P47" s="164"/>
      <c r="Q47" s="164"/>
      <c r="R47" s="164"/>
      <c r="S47" s="164"/>
      <c r="T47" s="164"/>
      <c r="U47" s="166"/>
      <c r="V47" s="165"/>
      <c r="W47" s="164"/>
      <c r="X47" s="164"/>
      <c r="Y47" s="164"/>
      <c r="Z47" s="164"/>
      <c r="AA47" s="164"/>
      <c r="AB47" s="164"/>
      <c r="AC47" s="164"/>
      <c r="AD47" s="164"/>
      <c r="AE47" s="166"/>
      <c r="AF47" s="167"/>
      <c r="AG47" s="1645"/>
    </row>
    <row r="48" spans="2:33" s="4" customFormat="1" ht="13.5" hidden="1" customHeight="1" x14ac:dyDescent="0.25">
      <c r="B48" s="151"/>
      <c r="C48" s="168" t="s">
        <v>95</v>
      </c>
      <c r="D48" s="168"/>
      <c r="E48" s="168"/>
      <c r="F48" s="168"/>
      <c r="G48" s="168"/>
      <c r="H48" s="164"/>
      <c r="I48" s="164"/>
      <c r="J48" s="164"/>
      <c r="K48" s="165"/>
      <c r="L48" s="164"/>
      <c r="M48" s="1237"/>
      <c r="N48" s="164"/>
      <c r="O48" s="164"/>
      <c r="P48" s="164"/>
      <c r="Q48" s="164"/>
      <c r="R48" s="164"/>
      <c r="S48" s="164"/>
      <c r="T48" s="164"/>
      <c r="U48" s="166"/>
      <c r="V48" s="165"/>
      <c r="W48" s="164"/>
      <c r="X48" s="164"/>
      <c r="Y48" s="164"/>
      <c r="Z48" s="164"/>
      <c r="AA48" s="164"/>
      <c r="AB48" s="164"/>
      <c r="AC48" s="164"/>
      <c r="AD48" s="164"/>
      <c r="AE48" s="166"/>
      <c r="AF48" s="167"/>
      <c r="AG48" s="1645"/>
    </row>
    <row r="49" spans="2:33" s="4" customFormat="1" ht="13.5" hidden="1" customHeight="1" x14ac:dyDescent="0.25">
      <c r="B49" s="151"/>
      <c r="C49" s="168" t="s">
        <v>96</v>
      </c>
      <c r="D49" s="168"/>
      <c r="E49" s="168"/>
      <c r="F49" s="168"/>
      <c r="G49" s="168"/>
      <c r="H49" s="164"/>
      <c r="I49" s="164"/>
      <c r="J49" s="164"/>
      <c r="K49" s="165"/>
      <c r="L49" s="164"/>
      <c r="M49" s="1237"/>
      <c r="N49" s="164"/>
      <c r="O49" s="164"/>
      <c r="P49" s="164"/>
      <c r="Q49" s="164"/>
      <c r="R49" s="164"/>
      <c r="S49" s="164"/>
      <c r="T49" s="164"/>
      <c r="U49" s="166"/>
      <c r="V49" s="165"/>
      <c r="W49" s="164"/>
      <c r="X49" s="164"/>
      <c r="Y49" s="164"/>
      <c r="Z49" s="164"/>
      <c r="AA49" s="164"/>
      <c r="AB49" s="164"/>
      <c r="AC49" s="164"/>
      <c r="AD49" s="164"/>
      <c r="AE49" s="166"/>
      <c r="AF49" s="167"/>
      <c r="AG49" s="169"/>
    </row>
    <row r="50" spans="2:33" s="4" customFormat="1" ht="13.5" hidden="1" customHeight="1" x14ac:dyDescent="0.25">
      <c r="B50" s="151"/>
      <c r="C50" s="168" t="s">
        <v>97</v>
      </c>
      <c r="D50" s="168"/>
      <c r="E50" s="168"/>
      <c r="F50" s="168"/>
      <c r="G50" s="168"/>
      <c r="H50" s="164"/>
      <c r="I50" s="164"/>
      <c r="J50" s="164"/>
      <c r="K50" s="165"/>
      <c r="L50" s="164"/>
      <c r="M50" s="1237"/>
      <c r="N50" s="164"/>
      <c r="O50" s="164"/>
      <c r="P50" s="164"/>
      <c r="Q50" s="164"/>
      <c r="R50" s="164"/>
      <c r="S50" s="164"/>
      <c r="T50" s="164"/>
      <c r="U50" s="166"/>
      <c r="V50" s="165"/>
      <c r="W50" s="164"/>
      <c r="X50" s="164"/>
      <c r="Y50" s="164"/>
      <c r="Z50" s="164"/>
      <c r="AA50" s="164"/>
      <c r="AB50" s="164"/>
      <c r="AC50" s="164"/>
      <c r="AD50" s="164"/>
      <c r="AE50" s="166"/>
      <c r="AF50" s="167"/>
      <c r="AG50" s="1645"/>
    </row>
    <row r="51" spans="2:33" s="4" customFormat="1" ht="13.5" hidden="1" customHeight="1" x14ac:dyDescent="0.25">
      <c r="B51" s="151"/>
      <c r="C51" s="168" t="s">
        <v>99</v>
      </c>
      <c r="D51" s="168"/>
      <c r="E51" s="168"/>
      <c r="F51" s="168"/>
      <c r="G51" s="168"/>
      <c r="H51" s="164"/>
      <c r="I51" s="164"/>
      <c r="J51" s="164"/>
      <c r="K51" s="165"/>
      <c r="L51" s="164"/>
      <c r="M51" s="1237"/>
      <c r="N51" s="164"/>
      <c r="O51" s="164"/>
      <c r="P51" s="164"/>
      <c r="Q51" s="164"/>
      <c r="R51" s="164"/>
      <c r="S51" s="164"/>
      <c r="T51" s="164"/>
      <c r="U51" s="166"/>
      <c r="V51" s="165"/>
      <c r="W51" s="164"/>
      <c r="X51" s="164"/>
      <c r="Y51" s="164"/>
      <c r="Z51" s="164"/>
      <c r="AA51" s="164"/>
      <c r="AB51" s="164"/>
      <c r="AC51" s="164"/>
      <c r="AD51" s="164"/>
      <c r="AE51" s="166"/>
      <c r="AF51" s="167"/>
      <c r="AG51" s="1645"/>
    </row>
    <row r="52" spans="2:33" s="4" customFormat="1" ht="13.5" hidden="1" customHeight="1" x14ac:dyDescent="0.25">
      <c r="B52" s="151"/>
      <c r="C52" s="170" t="s">
        <v>102</v>
      </c>
      <c r="D52" s="170"/>
      <c r="E52" s="170"/>
      <c r="F52" s="170"/>
      <c r="G52" s="168"/>
      <c r="H52" s="164"/>
      <c r="I52" s="164"/>
      <c r="J52" s="164"/>
      <c r="K52" s="165"/>
      <c r="L52" s="164"/>
      <c r="M52" s="1237"/>
      <c r="N52" s="164"/>
      <c r="O52" s="164"/>
      <c r="P52" s="164"/>
      <c r="Q52" s="164"/>
      <c r="R52" s="164"/>
      <c r="S52" s="164"/>
      <c r="T52" s="164"/>
      <c r="U52" s="166"/>
      <c r="V52" s="165"/>
      <c r="W52" s="164"/>
      <c r="X52" s="164"/>
      <c r="Y52" s="164"/>
      <c r="Z52" s="164"/>
      <c r="AA52" s="164"/>
      <c r="AB52" s="164"/>
      <c r="AC52" s="164"/>
      <c r="AD52" s="164"/>
      <c r="AE52" s="166"/>
      <c r="AF52" s="167"/>
      <c r="AG52" s="1645"/>
    </row>
    <row r="53" spans="2:33" s="4" customFormat="1" ht="13.5" hidden="1" customHeight="1" x14ac:dyDescent="0.25">
      <c r="B53" s="151"/>
      <c r="C53" s="175" t="s">
        <v>103</v>
      </c>
      <c r="D53" s="175"/>
      <c r="E53" s="175"/>
      <c r="F53" s="175"/>
      <c r="G53" s="176"/>
      <c r="H53" s="164"/>
      <c r="I53" s="164"/>
      <c r="J53" s="164"/>
      <c r="K53" s="171"/>
      <c r="L53" s="172"/>
      <c r="M53" s="1242"/>
      <c r="N53" s="172"/>
      <c r="O53" s="172"/>
      <c r="P53" s="172"/>
      <c r="Q53" s="172"/>
      <c r="R53" s="172"/>
      <c r="S53" s="172"/>
      <c r="T53" s="172"/>
      <c r="U53" s="173"/>
      <c r="V53" s="171"/>
      <c r="W53" s="172"/>
      <c r="X53" s="172"/>
      <c r="Y53" s="172"/>
      <c r="Z53" s="172"/>
      <c r="AA53" s="172"/>
      <c r="AB53" s="172"/>
      <c r="AC53" s="172"/>
      <c r="AD53" s="172"/>
      <c r="AE53" s="173"/>
      <c r="AF53" s="174"/>
      <c r="AG53" s="1645"/>
    </row>
    <row r="54" spans="2:33" s="4" customFormat="1" ht="13.5" hidden="1" customHeight="1" x14ac:dyDescent="0.25">
      <c r="H54" s="145"/>
      <c r="J54" s="145"/>
      <c r="M54" s="97"/>
    </row>
    <row r="55" spans="2:33" s="4" customFormat="1" ht="27.75" hidden="1" customHeight="1" x14ac:dyDescent="0.25">
      <c r="H55" s="145"/>
      <c r="J55" s="145"/>
      <c r="M55" s="97"/>
    </row>
    <row r="56" spans="2:33" s="4" customFormat="1" ht="24.75" hidden="1" customHeight="1" x14ac:dyDescent="0.3">
      <c r="B56" s="1715" t="s">
        <v>127</v>
      </c>
      <c r="C56" s="1716"/>
      <c r="D56" s="1716"/>
      <c r="E56" s="1716"/>
      <c r="F56" s="1716"/>
      <c r="G56" s="1716"/>
      <c r="H56" s="1716"/>
      <c r="I56" s="1716"/>
      <c r="J56" s="1716"/>
      <c r="K56" s="1717"/>
      <c r="L56" s="1717"/>
      <c r="M56" s="1717"/>
      <c r="N56" s="1717"/>
      <c r="O56" s="1717"/>
      <c r="P56" s="1717"/>
      <c r="Q56" s="1717"/>
      <c r="R56" s="1717"/>
      <c r="S56" s="1717"/>
      <c r="T56" s="1717"/>
      <c r="U56" s="1717"/>
      <c r="V56" s="1717"/>
      <c r="W56" s="1717"/>
      <c r="X56" s="1717"/>
      <c r="Y56" s="1717"/>
      <c r="Z56" s="1717"/>
      <c r="AA56" s="1717"/>
      <c r="AB56" s="1717"/>
      <c r="AC56" s="1717"/>
      <c r="AD56" s="1717"/>
      <c r="AE56" s="1717"/>
      <c r="AF56" s="1717"/>
      <c r="AG56" s="1718"/>
    </row>
    <row r="57" spans="2:33" s="4" customFormat="1" ht="13.5" hidden="1" customHeight="1" x14ac:dyDescent="0.25">
      <c r="B57" s="1709" t="s">
        <v>2</v>
      </c>
      <c r="C57" s="1710" t="s">
        <v>3</v>
      </c>
      <c r="D57" s="1643"/>
      <c r="E57" s="1643"/>
      <c r="F57" s="1643"/>
      <c r="G57" s="1709" t="s">
        <v>105</v>
      </c>
      <c r="H57" s="1710" t="s">
        <v>106</v>
      </c>
      <c r="I57" s="1710"/>
      <c r="J57" s="1710"/>
      <c r="K57" s="1719" t="s">
        <v>128</v>
      </c>
      <c r="L57" s="1720"/>
      <c r="M57" s="1720"/>
      <c r="N57" s="1720"/>
      <c r="O57" s="1720"/>
      <c r="P57" s="1720"/>
      <c r="Q57" s="1720"/>
      <c r="R57" s="1720"/>
      <c r="S57" s="1720"/>
      <c r="T57" s="1720"/>
      <c r="U57" s="1721"/>
      <c r="V57" s="1719" t="s">
        <v>129</v>
      </c>
      <c r="W57" s="1720"/>
      <c r="X57" s="1720"/>
      <c r="Y57" s="1720"/>
      <c r="Z57" s="1720"/>
      <c r="AA57" s="1720"/>
      <c r="AB57" s="1720"/>
      <c r="AC57" s="1720"/>
      <c r="AD57" s="1720"/>
      <c r="AE57" s="1721"/>
      <c r="AF57" s="147"/>
      <c r="AG57" s="1722" t="s">
        <v>109</v>
      </c>
    </row>
    <row r="58" spans="2:33" s="4" customFormat="1" ht="33" hidden="1" customHeight="1" x14ac:dyDescent="0.25">
      <c r="B58" s="1709"/>
      <c r="C58" s="1710"/>
      <c r="D58" s="1643"/>
      <c r="E58" s="1643"/>
      <c r="F58" s="1643"/>
      <c r="G58" s="1709"/>
      <c r="H58" s="1709" t="s">
        <v>110</v>
      </c>
      <c r="I58" s="1709" t="s">
        <v>111</v>
      </c>
      <c r="J58" s="1709" t="s">
        <v>112</v>
      </c>
      <c r="K58" s="1714" t="s">
        <v>113</v>
      </c>
      <c r="L58" s="1710" t="s">
        <v>13</v>
      </c>
      <c r="M58" s="1710"/>
      <c r="N58" s="1710"/>
      <c r="O58" s="1710"/>
      <c r="P58" s="1709" t="s">
        <v>114</v>
      </c>
      <c r="Q58" s="1709" t="s">
        <v>115</v>
      </c>
      <c r="R58" s="1642"/>
      <c r="S58" s="1709" t="s">
        <v>116</v>
      </c>
      <c r="T58" s="1707" t="s">
        <v>18</v>
      </c>
      <c r="U58" s="1708"/>
      <c r="V58" s="1714" t="s">
        <v>113</v>
      </c>
      <c r="W58" s="1710" t="s">
        <v>13</v>
      </c>
      <c r="X58" s="1710"/>
      <c r="Y58" s="1710"/>
      <c r="Z58" s="1710"/>
      <c r="AA58" s="1709" t="s">
        <v>114</v>
      </c>
      <c r="AB58" s="1709" t="s">
        <v>117</v>
      </c>
      <c r="AC58" s="1709" t="s">
        <v>116</v>
      </c>
      <c r="AD58" s="1707" t="s">
        <v>18</v>
      </c>
      <c r="AE58" s="1708"/>
      <c r="AF58" s="149"/>
      <c r="AG58" s="1722"/>
    </row>
    <row r="59" spans="2:33" s="4" customFormat="1" ht="13.5" hidden="1" customHeight="1" x14ac:dyDescent="0.25">
      <c r="B59" s="1709"/>
      <c r="C59" s="1710"/>
      <c r="D59" s="1643"/>
      <c r="E59" s="1643"/>
      <c r="F59" s="1643"/>
      <c r="G59" s="1709"/>
      <c r="H59" s="1709"/>
      <c r="I59" s="1709"/>
      <c r="J59" s="1709"/>
      <c r="K59" s="1714"/>
      <c r="L59" s="1709" t="s">
        <v>113</v>
      </c>
      <c r="M59" s="1710" t="s">
        <v>19</v>
      </c>
      <c r="N59" s="1710"/>
      <c r="O59" s="1710"/>
      <c r="P59" s="1709"/>
      <c r="Q59" s="1709"/>
      <c r="R59" s="1642"/>
      <c r="S59" s="1709"/>
      <c r="T59" s="1711" t="s">
        <v>118</v>
      </c>
      <c r="U59" s="1712" t="s">
        <v>119</v>
      </c>
      <c r="V59" s="1714"/>
      <c r="W59" s="1709" t="s">
        <v>113</v>
      </c>
      <c r="X59" s="1710" t="s">
        <v>120</v>
      </c>
      <c r="Y59" s="1710"/>
      <c r="Z59" s="1710"/>
      <c r="AA59" s="1709"/>
      <c r="AB59" s="1709"/>
      <c r="AC59" s="1709"/>
      <c r="AD59" s="1709" t="s">
        <v>118</v>
      </c>
      <c r="AE59" s="1713" t="s">
        <v>119</v>
      </c>
      <c r="AF59" s="150"/>
      <c r="AG59" s="1722"/>
    </row>
    <row r="60" spans="2:33" s="4" customFormat="1" ht="80.25" hidden="1" customHeight="1" x14ac:dyDescent="0.25">
      <c r="B60" s="1709"/>
      <c r="C60" s="1710"/>
      <c r="D60" s="1643"/>
      <c r="E60" s="1643"/>
      <c r="F60" s="1643"/>
      <c r="G60" s="1709"/>
      <c r="H60" s="1709"/>
      <c r="I60" s="1709"/>
      <c r="J60" s="1709"/>
      <c r="K60" s="1714"/>
      <c r="L60" s="1709"/>
      <c r="M60" s="1646" t="s">
        <v>121</v>
      </c>
      <c r="N60" s="1642" t="s">
        <v>122</v>
      </c>
      <c r="O60" s="1642" t="s">
        <v>123</v>
      </c>
      <c r="P60" s="1709"/>
      <c r="Q60" s="1709"/>
      <c r="R60" s="1642"/>
      <c r="S60" s="1709"/>
      <c r="T60" s="1711"/>
      <c r="U60" s="1712"/>
      <c r="V60" s="1714"/>
      <c r="W60" s="1709"/>
      <c r="X60" s="1642" t="s">
        <v>121</v>
      </c>
      <c r="Y60" s="1642" t="s">
        <v>122</v>
      </c>
      <c r="Z60" s="1642" t="s">
        <v>123</v>
      </c>
      <c r="AA60" s="1709"/>
      <c r="AB60" s="1709"/>
      <c r="AC60" s="1709"/>
      <c r="AD60" s="1709"/>
      <c r="AE60" s="1713"/>
      <c r="AF60" s="150"/>
      <c r="AG60" s="1722"/>
    </row>
    <row r="61" spans="2:33" s="4" customFormat="1" ht="13.5" hidden="1" customHeight="1" x14ac:dyDescent="0.25">
      <c r="B61" s="151"/>
      <c r="C61" s="178">
        <v>1</v>
      </c>
      <c r="D61" s="178"/>
      <c r="E61" s="178"/>
      <c r="F61" s="178"/>
      <c r="G61" s="153"/>
      <c r="H61" s="154"/>
      <c r="I61" s="154"/>
      <c r="J61" s="154"/>
      <c r="K61" s="155"/>
      <c r="L61" s="156"/>
      <c r="M61" s="1229"/>
      <c r="N61" s="156"/>
      <c r="O61" s="154"/>
      <c r="P61" s="154"/>
      <c r="Q61" s="154"/>
      <c r="R61" s="154"/>
      <c r="S61" s="156"/>
      <c r="T61" s="156"/>
      <c r="U61" s="157"/>
      <c r="V61" s="155"/>
      <c r="W61" s="156"/>
      <c r="X61" s="154"/>
      <c r="Y61" s="156"/>
      <c r="Z61" s="156"/>
      <c r="AA61" s="158"/>
      <c r="AB61" s="159"/>
      <c r="AC61" s="156"/>
      <c r="AD61" s="154"/>
      <c r="AE61" s="160"/>
      <c r="AF61" s="161"/>
      <c r="AG61" s="1645"/>
    </row>
    <row r="62" spans="2:33" s="4" customFormat="1" ht="13.5" hidden="1" customHeight="1" x14ac:dyDescent="0.25">
      <c r="B62" s="151"/>
      <c r="C62" s="179">
        <v>2</v>
      </c>
      <c r="D62" s="179"/>
      <c r="E62" s="179"/>
      <c r="F62" s="179"/>
      <c r="G62" s="163"/>
      <c r="H62" s="164"/>
      <c r="I62" s="164"/>
      <c r="J62" s="164"/>
      <c r="K62" s="165"/>
      <c r="L62" s="164"/>
      <c r="M62" s="1237"/>
      <c r="N62" s="164"/>
      <c r="O62" s="164"/>
      <c r="P62" s="164"/>
      <c r="Q62" s="164"/>
      <c r="R62" s="164"/>
      <c r="S62" s="164"/>
      <c r="T62" s="164"/>
      <c r="U62" s="166"/>
      <c r="V62" s="165"/>
      <c r="W62" s="164"/>
      <c r="X62" s="164"/>
      <c r="Y62" s="164"/>
      <c r="Z62" s="164"/>
      <c r="AA62" s="164"/>
      <c r="AB62" s="164"/>
      <c r="AC62" s="164"/>
      <c r="AD62" s="164"/>
      <c r="AE62" s="166"/>
      <c r="AF62" s="167"/>
      <c r="AG62" s="1645"/>
    </row>
    <row r="63" spans="2:33" s="4" customFormat="1" ht="13.5" hidden="1" customHeight="1" x14ac:dyDescent="0.25">
      <c r="B63" s="151"/>
      <c r="C63" s="168" t="s">
        <v>95</v>
      </c>
      <c r="D63" s="168"/>
      <c r="E63" s="168"/>
      <c r="F63" s="168"/>
      <c r="G63" s="168"/>
      <c r="H63" s="164"/>
      <c r="I63" s="164"/>
      <c r="J63" s="164"/>
      <c r="K63" s="165"/>
      <c r="L63" s="164"/>
      <c r="M63" s="1237"/>
      <c r="N63" s="164"/>
      <c r="O63" s="164"/>
      <c r="P63" s="164"/>
      <c r="Q63" s="164"/>
      <c r="R63" s="164"/>
      <c r="S63" s="164"/>
      <c r="T63" s="164"/>
      <c r="U63" s="166"/>
      <c r="V63" s="165"/>
      <c r="W63" s="164"/>
      <c r="X63" s="164"/>
      <c r="Y63" s="164"/>
      <c r="Z63" s="164"/>
      <c r="AA63" s="164"/>
      <c r="AB63" s="164"/>
      <c r="AC63" s="164"/>
      <c r="AD63" s="164"/>
      <c r="AE63" s="166"/>
      <c r="AF63" s="167"/>
      <c r="AG63" s="1645"/>
    </row>
    <row r="64" spans="2:33" s="4" customFormat="1" ht="13.5" hidden="1" customHeight="1" x14ac:dyDescent="0.25">
      <c r="B64" s="151"/>
      <c r="C64" s="168" t="s">
        <v>96</v>
      </c>
      <c r="D64" s="168"/>
      <c r="E64" s="168"/>
      <c r="F64" s="168"/>
      <c r="G64" s="168"/>
      <c r="H64" s="164"/>
      <c r="I64" s="164"/>
      <c r="J64" s="164"/>
      <c r="K64" s="165"/>
      <c r="L64" s="164"/>
      <c r="M64" s="1237"/>
      <c r="N64" s="164"/>
      <c r="O64" s="164"/>
      <c r="P64" s="164"/>
      <c r="Q64" s="164"/>
      <c r="R64" s="164"/>
      <c r="S64" s="164"/>
      <c r="T64" s="164"/>
      <c r="U64" s="166"/>
      <c r="V64" s="165"/>
      <c r="W64" s="164"/>
      <c r="X64" s="164"/>
      <c r="Y64" s="164"/>
      <c r="Z64" s="164"/>
      <c r="AA64" s="164"/>
      <c r="AB64" s="164"/>
      <c r="AC64" s="164"/>
      <c r="AD64" s="164"/>
      <c r="AE64" s="166"/>
      <c r="AF64" s="167"/>
      <c r="AG64" s="169"/>
    </row>
    <row r="65" spans="2:56" s="4" customFormat="1" ht="13.5" hidden="1" customHeight="1" x14ac:dyDescent="0.25">
      <c r="B65" s="151"/>
      <c r="C65" s="168" t="s">
        <v>97</v>
      </c>
      <c r="D65" s="168"/>
      <c r="E65" s="168"/>
      <c r="F65" s="168"/>
      <c r="G65" s="168"/>
      <c r="H65" s="164"/>
      <c r="I65" s="164"/>
      <c r="J65" s="164"/>
      <c r="K65" s="165"/>
      <c r="L65" s="164"/>
      <c r="M65" s="1237"/>
      <c r="N65" s="164"/>
      <c r="O65" s="164"/>
      <c r="P65" s="164"/>
      <c r="Q65" s="164"/>
      <c r="R65" s="164"/>
      <c r="S65" s="164"/>
      <c r="T65" s="164"/>
      <c r="U65" s="166"/>
      <c r="V65" s="165"/>
      <c r="W65" s="164"/>
      <c r="X65" s="164"/>
      <c r="Y65" s="164"/>
      <c r="Z65" s="164"/>
      <c r="AA65" s="164"/>
      <c r="AB65" s="164"/>
      <c r="AC65" s="164"/>
      <c r="AD65" s="164"/>
      <c r="AE65" s="166"/>
      <c r="AF65" s="167"/>
      <c r="AG65" s="1645"/>
    </row>
    <row r="66" spans="2:56" s="4" customFormat="1" ht="13.5" hidden="1" customHeight="1" x14ac:dyDescent="0.25">
      <c r="B66" s="151"/>
      <c r="C66" s="168" t="s">
        <v>99</v>
      </c>
      <c r="D66" s="168"/>
      <c r="E66" s="168"/>
      <c r="F66" s="168"/>
      <c r="G66" s="168"/>
      <c r="H66" s="164"/>
      <c r="I66" s="164"/>
      <c r="J66" s="164"/>
      <c r="K66" s="165"/>
      <c r="L66" s="164"/>
      <c r="M66" s="1237"/>
      <c r="N66" s="164"/>
      <c r="O66" s="164"/>
      <c r="P66" s="164"/>
      <c r="Q66" s="164"/>
      <c r="R66" s="164"/>
      <c r="S66" s="164"/>
      <c r="T66" s="164"/>
      <c r="U66" s="166"/>
      <c r="V66" s="165"/>
      <c r="W66" s="164"/>
      <c r="X66" s="164"/>
      <c r="Y66" s="164"/>
      <c r="Z66" s="164"/>
      <c r="AA66" s="164"/>
      <c r="AB66" s="164"/>
      <c r="AC66" s="164"/>
      <c r="AD66" s="164"/>
      <c r="AE66" s="166"/>
      <c r="AF66" s="167"/>
      <c r="AG66" s="1645"/>
    </row>
    <row r="67" spans="2:56" s="4" customFormat="1" ht="13.5" hidden="1" customHeight="1" x14ac:dyDescent="0.25">
      <c r="B67" s="151"/>
      <c r="C67" s="170" t="s">
        <v>102</v>
      </c>
      <c r="D67" s="170"/>
      <c r="E67" s="170"/>
      <c r="F67" s="170"/>
      <c r="G67" s="168"/>
      <c r="H67" s="164"/>
      <c r="I67" s="164"/>
      <c r="J67" s="164"/>
      <c r="K67" s="165"/>
      <c r="L67" s="164"/>
      <c r="M67" s="1237"/>
      <c r="N67" s="164"/>
      <c r="O67" s="164"/>
      <c r="P67" s="164"/>
      <c r="Q67" s="164"/>
      <c r="R67" s="164"/>
      <c r="S67" s="164"/>
      <c r="T67" s="164"/>
      <c r="U67" s="166"/>
      <c r="V67" s="165"/>
      <c r="W67" s="164"/>
      <c r="X67" s="164"/>
      <c r="Y67" s="164"/>
      <c r="Z67" s="164"/>
      <c r="AA67" s="164"/>
      <c r="AB67" s="164"/>
      <c r="AC67" s="164"/>
      <c r="AD67" s="164"/>
      <c r="AE67" s="166"/>
      <c r="AF67" s="167"/>
      <c r="AG67" s="1645"/>
    </row>
    <row r="68" spans="2:56" s="4" customFormat="1" ht="13.5" hidden="1" customHeight="1" x14ac:dyDescent="0.25">
      <c r="B68" s="151"/>
      <c r="C68" s="175" t="s">
        <v>103</v>
      </c>
      <c r="D68" s="175"/>
      <c r="E68" s="175"/>
      <c r="F68" s="175"/>
      <c r="G68" s="176"/>
      <c r="H68" s="164"/>
      <c r="I68" s="164"/>
      <c r="J68" s="164"/>
      <c r="K68" s="171"/>
      <c r="L68" s="172"/>
      <c r="M68" s="1242"/>
      <c r="N68" s="172"/>
      <c r="O68" s="172"/>
      <c r="P68" s="172"/>
      <c r="Q68" s="172"/>
      <c r="R68" s="172"/>
      <c r="S68" s="172"/>
      <c r="T68" s="172"/>
      <c r="U68" s="173"/>
      <c r="V68" s="171"/>
      <c r="W68" s="172"/>
      <c r="X68" s="172"/>
      <c r="Y68" s="172"/>
      <c r="Z68" s="172"/>
      <c r="AA68" s="172"/>
      <c r="AB68" s="172"/>
      <c r="AC68" s="172"/>
      <c r="AD68" s="172"/>
      <c r="AE68" s="173"/>
      <c r="AF68" s="174"/>
      <c r="AG68" s="1645"/>
    </row>
    <row r="69" spans="2:56" s="4" customFormat="1" ht="13.5" customHeight="1" x14ac:dyDescent="0.25">
      <c r="H69" s="145"/>
      <c r="J69" s="145"/>
      <c r="M69" s="97"/>
    </row>
    <row r="70" spans="2:56" s="4" customFormat="1" ht="11.25" customHeight="1" x14ac:dyDescent="0.25">
      <c r="H70" s="145"/>
      <c r="J70" s="145"/>
      <c r="M70" s="97"/>
    </row>
    <row r="71" spans="2:56" s="4" customFormat="1" ht="21.75" customHeight="1" x14ac:dyDescent="0.3">
      <c r="B71"/>
      <c r="C71" s="180" t="s">
        <v>130</v>
      </c>
      <c r="D71" s="180"/>
      <c r="E71" s="180"/>
      <c r="F71" s="180"/>
      <c r="G71" s="180"/>
      <c r="H71" s="180"/>
      <c r="I71" s="180"/>
      <c r="J71" s="180"/>
      <c r="K71" s="180"/>
      <c r="L71" s="180"/>
      <c r="M71" s="531"/>
      <c r="N71" s="180"/>
      <c r="O71" s="180"/>
      <c r="P71" s="180" t="s">
        <v>131</v>
      </c>
      <c r="Q71" s="180"/>
      <c r="R71" s="180"/>
      <c r="S71" s="180"/>
      <c r="T71" s="180"/>
      <c r="U71" s="180"/>
      <c r="V71" s="180"/>
      <c r="W71" s="181"/>
      <c r="X71" s="181"/>
      <c r="Y71" s="182"/>
      <c r="Z71" s="183"/>
      <c r="AA71" s="183"/>
      <c r="AB71" s="183"/>
      <c r="AC71" s="183"/>
      <c r="AD71" s="184"/>
      <c r="AE71" s="184"/>
      <c r="AF71" s="182"/>
      <c r="AG71" s="185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</row>
    <row r="72" spans="2:56" s="4" customFormat="1" ht="15.75" customHeight="1" x14ac:dyDescent="0.25">
      <c r="C72" s="1706"/>
      <c r="D72" s="1706"/>
      <c r="E72" s="1706"/>
      <c r="F72" s="1706"/>
      <c r="G72" s="1706"/>
      <c r="H72" s="1706"/>
      <c r="I72" s="1706"/>
      <c r="J72" s="1706"/>
      <c r="K72" s="1706"/>
      <c r="L72" s="1706"/>
      <c r="M72" s="1706"/>
      <c r="N72" s="1706"/>
      <c r="O72" s="1706"/>
      <c r="W72" s="4" t="s">
        <v>132</v>
      </c>
      <c r="X72" s="187"/>
      <c r="Y72" s="188" t="s">
        <v>133</v>
      </c>
      <c r="Z72" s="186"/>
      <c r="AA72" s="186"/>
      <c r="AB72" s="186"/>
      <c r="AC72" s="189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</row>
    <row r="73" spans="2:56" s="4" customFormat="1" ht="21.75" customHeight="1" x14ac:dyDescent="0.3">
      <c r="C73" s="1644"/>
      <c r="D73" s="1644"/>
      <c r="E73" s="1644"/>
      <c r="F73" s="1644"/>
      <c r="G73" s="1644"/>
      <c r="H73" s="1644"/>
      <c r="I73" s="1644"/>
      <c r="J73" s="1644"/>
      <c r="K73" s="1644"/>
      <c r="L73" s="1644"/>
      <c r="M73" s="532"/>
      <c r="N73" s="1644"/>
      <c r="O73" s="1644"/>
      <c r="P73" s="180"/>
      <c r="Q73" s="180"/>
      <c r="R73" s="180"/>
      <c r="S73" s="180"/>
      <c r="T73" s="180"/>
      <c r="U73" s="180"/>
      <c r="V73" s="180"/>
      <c r="W73" s="180"/>
      <c r="X73" s="180"/>
      <c r="Y73" s="182"/>
      <c r="Z73" s="182"/>
      <c r="AA73" s="182"/>
      <c r="AB73" s="182"/>
      <c r="AC73" s="192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</row>
    <row r="74" spans="2:56" s="4" customFormat="1" ht="23.25" customHeight="1" x14ac:dyDescent="0.3">
      <c r="C74" s="1644"/>
      <c r="D74" s="1644"/>
      <c r="E74" s="1644"/>
      <c r="F74" s="1644"/>
      <c r="G74" s="1644"/>
      <c r="H74" s="1644"/>
      <c r="I74" s="1644"/>
      <c r="J74" s="1644"/>
      <c r="K74" s="1644"/>
      <c r="L74" s="1644"/>
      <c r="M74" s="532"/>
      <c r="N74" s="1644"/>
      <c r="O74" s="1644"/>
      <c r="P74" s="180" t="s">
        <v>134</v>
      </c>
      <c r="Q74" s="180"/>
      <c r="R74" s="180"/>
      <c r="S74" s="180"/>
      <c r="T74" s="180"/>
      <c r="U74" s="180"/>
      <c r="V74" s="180"/>
      <c r="W74" s="181"/>
      <c r="X74" s="181"/>
      <c r="Y74" s="182"/>
      <c r="Z74" s="183"/>
      <c r="AA74" s="183"/>
      <c r="AB74" s="183"/>
      <c r="AC74" s="18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</row>
    <row r="75" spans="2:56" s="4" customFormat="1" ht="18.75" customHeight="1" x14ac:dyDescent="0.25">
      <c r="C75" s="1644"/>
      <c r="D75" s="1644"/>
      <c r="E75" s="1644"/>
      <c r="F75" s="1644"/>
      <c r="G75" s="1644"/>
      <c r="H75" s="1644"/>
      <c r="I75" s="1644"/>
      <c r="J75" s="1644"/>
      <c r="K75" s="1644"/>
      <c r="L75" s="1644"/>
      <c r="M75" s="532"/>
      <c r="N75" s="1644"/>
      <c r="O75" s="1644"/>
      <c r="W75" s="4" t="s">
        <v>132</v>
      </c>
      <c r="X75" s="187"/>
      <c r="Y75" s="188" t="s">
        <v>133</v>
      </c>
      <c r="Z75" s="186"/>
      <c r="AA75" s="186"/>
      <c r="AB75" s="186"/>
      <c r="AC75" s="189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</row>
    <row r="76" spans="2:56" s="4" customFormat="1" ht="18" customHeight="1" x14ac:dyDescent="0.25">
      <c r="H76" s="145"/>
      <c r="J76" s="145"/>
      <c r="M76" s="97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</row>
    <row r="77" spans="2:56" s="4" customFormat="1" ht="16.5" customHeight="1" x14ac:dyDescent="0.3">
      <c r="H77" s="145"/>
      <c r="J77" s="145"/>
      <c r="M77" s="97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</row>
    <row r="78" spans="2:56" s="4" customFormat="1" ht="27" customHeight="1" x14ac:dyDescent="0.25">
      <c r="H78" s="145"/>
      <c r="J78" s="145"/>
      <c r="M78" s="97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</row>
    <row r="79" spans="2:56" s="4" customFormat="1" ht="25.5" customHeight="1" x14ac:dyDescent="0.25">
      <c r="H79" s="145"/>
      <c r="J79" s="145"/>
      <c r="M79" s="97"/>
    </row>
    <row r="80" spans="2:56" s="4" customFormat="1" ht="13.5" customHeight="1" x14ac:dyDescent="0.25">
      <c r="H80" s="145"/>
      <c r="J80" s="145"/>
      <c r="M80" s="97"/>
    </row>
    <row r="81" spans="8:13" s="4" customFormat="1" ht="28.5" customHeight="1" x14ac:dyDescent="0.25">
      <c r="H81" s="145"/>
      <c r="J81" s="145"/>
      <c r="M81" s="97"/>
    </row>
    <row r="82" spans="8:13" s="4" customFormat="1" ht="13.5" customHeight="1" x14ac:dyDescent="0.25">
      <c r="H82" s="145"/>
      <c r="J82" s="145"/>
      <c r="M82" s="97"/>
    </row>
    <row r="83" spans="8:13" s="4" customFormat="1" ht="13.5" customHeight="1" x14ac:dyDescent="0.25">
      <c r="H83" s="145"/>
      <c r="J83" s="145"/>
      <c r="M83" s="97"/>
    </row>
    <row r="84" spans="8:13" s="4" customFormat="1" ht="13.5" customHeight="1" x14ac:dyDescent="0.25">
      <c r="H84" s="145"/>
      <c r="J84" s="145"/>
      <c r="M84" s="97"/>
    </row>
    <row r="85" spans="8:13" s="4" customFormat="1" ht="13.5" customHeight="1" x14ac:dyDescent="0.25">
      <c r="H85" s="145"/>
      <c r="J85" s="145"/>
      <c r="M85" s="97"/>
    </row>
    <row r="86" spans="8:13" s="4" customFormat="1" ht="13.5" customHeight="1" x14ac:dyDescent="0.25">
      <c r="H86" s="145"/>
      <c r="J86" s="145"/>
      <c r="M86" s="97"/>
    </row>
    <row r="87" spans="8:13" s="4" customFormat="1" ht="13.5" customHeight="1" x14ac:dyDescent="0.25">
      <c r="H87" s="145"/>
      <c r="J87" s="145"/>
      <c r="M87" s="97"/>
    </row>
    <row r="88" spans="8:13" s="4" customFormat="1" ht="13.5" customHeight="1" x14ac:dyDescent="0.25">
      <c r="H88" s="145"/>
      <c r="J88" s="145"/>
      <c r="M88" s="97"/>
    </row>
    <row r="89" spans="8:13" s="4" customFormat="1" ht="13.5" customHeight="1" x14ac:dyDescent="0.25">
      <c r="H89" s="145"/>
      <c r="J89" s="145"/>
      <c r="M89" s="97"/>
    </row>
    <row r="90" spans="8:13" s="4" customFormat="1" ht="13.5" customHeight="1" x14ac:dyDescent="0.25">
      <c r="H90" s="145"/>
      <c r="J90" s="145"/>
      <c r="M90" s="97"/>
    </row>
    <row r="91" spans="8:13" s="4" customFormat="1" ht="13.5" customHeight="1" x14ac:dyDescent="0.25">
      <c r="H91" s="145"/>
      <c r="J91" s="145"/>
      <c r="M91" s="97"/>
    </row>
    <row r="92" spans="8:13" s="4" customFormat="1" ht="13.5" customHeight="1" x14ac:dyDescent="0.25">
      <c r="H92" s="145"/>
      <c r="J92" s="145"/>
      <c r="M92" s="97"/>
    </row>
    <row r="93" spans="8:13" s="4" customFormat="1" ht="13.5" customHeight="1" x14ac:dyDescent="0.25">
      <c r="H93" s="145"/>
      <c r="J93" s="145"/>
      <c r="M93" s="97"/>
    </row>
    <row r="94" spans="8:13" s="4" customFormat="1" x14ac:dyDescent="0.25">
      <c r="H94" s="145"/>
      <c r="J94" s="145"/>
      <c r="M94" s="97"/>
    </row>
    <row r="95" spans="8:13" s="4" customFormat="1" x14ac:dyDescent="0.25">
      <c r="H95" s="145"/>
      <c r="J95" s="145"/>
      <c r="M95" s="97"/>
    </row>
    <row r="96" spans="8:13" s="4" customFormat="1" x14ac:dyDescent="0.25">
      <c r="H96" s="145"/>
      <c r="J96" s="145"/>
      <c r="M96" s="97"/>
    </row>
    <row r="97" spans="8:13" s="4" customFormat="1" x14ac:dyDescent="0.25">
      <c r="H97" s="145"/>
      <c r="J97" s="145"/>
      <c r="M97" s="97"/>
    </row>
    <row r="98" spans="8:13" s="4" customFormat="1" x14ac:dyDescent="0.25">
      <c r="H98" s="145"/>
      <c r="J98" s="145"/>
      <c r="M98" s="97"/>
    </row>
    <row r="99" spans="8:13" s="4" customFormat="1" x14ac:dyDescent="0.25">
      <c r="H99" s="145"/>
      <c r="J99" s="145"/>
      <c r="M99" s="97"/>
    </row>
    <row r="100" spans="8:13" s="4" customFormat="1" x14ac:dyDescent="0.25">
      <c r="H100" s="145"/>
      <c r="J100" s="145"/>
      <c r="M100" s="97"/>
    </row>
    <row r="101" spans="8:13" s="4" customFormat="1" x14ac:dyDescent="0.25">
      <c r="H101" s="145"/>
      <c r="J101" s="145"/>
      <c r="M101" s="97"/>
    </row>
    <row r="102" spans="8:13" s="4" customFormat="1" x14ac:dyDescent="0.25">
      <c r="H102" s="145"/>
      <c r="J102" s="145"/>
      <c r="M102" s="97"/>
    </row>
    <row r="103" spans="8:13" s="4" customFormat="1" ht="81" customHeight="1" x14ac:dyDescent="0.25">
      <c r="H103" s="145"/>
      <c r="J103" s="145"/>
      <c r="M103" s="97"/>
    </row>
    <row r="104" spans="8:13" s="4" customFormat="1" x14ac:dyDescent="0.25">
      <c r="H104" s="145"/>
      <c r="J104" s="145"/>
      <c r="M104" s="97"/>
    </row>
    <row r="105" spans="8:13" s="4" customFormat="1" x14ac:dyDescent="0.25">
      <c r="H105" s="145"/>
      <c r="J105" s="145"/>
      <c r="M105" s="97"/>
    </row>
    <row r="106" spans="8:13" s="4" customFormat="1" x14ac:dyDescent="0.25">
      <c r="H106" s="145"/>
      <c r="J106" s="145"/>
      <c r="M106" s="97"/>
    </row>
    <row r="107" spans="8:13" s="4" customFormat="1" x14ac:dyDescent="0.25">
      <c r="H107" s="145"/>
      <c r="J107" s="145"/>
      <c r="M107" s="97"/>
    </row>
    <row r="108" spans="8:13" s="4" customFormat="1" x14ac:dyDescent="0.25">
      <c r="H108" s="145"/>
      <c r="J108" s="145"/>
      <c r="M108" s="97"/>
    </row>
    <row r="109" spans="8:13" s="4" customFormat="1" ht="36.75" customHeight="1" x14ac:dyDescent="0.25">
      <c r="H109" s="145"/>
      <c r="J109" s="145"/>
      <c r="M109" s="97"/>
    </row>
    <row r="110" spans="8:13" s="4" customFormat="1" x14ac:dyDescent="0.25">
      <c r="H110" s="145"/>
      <c r="J110" s="145"/>
      <c r="M110" s="97"/>
    </row>
    <row r="111" spans="8:13" s="4" customFormat="1" ht="14.25" customHeight="1" x14ac:dyDescent="0.25">
      <c r="H111" s="145"/>
      <c r="J111" s="145"/>
      <c r="M111" s="97"/>
    </row>
    <row r="112" spans="8:13" s="4" customFormat="1" x14ac:dyDescent="0.25">
      <c r="H112" s="145"/>
      <c r="J112" s="145"/>
      <c r="M112" s="97"/>
    </row>
    <row r="113" spans="8:13" s="4" customFormat="1" x14ac:dyDescent="0.25">
      <c r="H113" s="145"/>
      <c r="J113" s="145"/>
      <c r="M113" s="97"/>
    </row>
    <row r="114" spans="8:13" s="4" customFormat="1" x14ac:dyDescent="0.25">
      <c r="H114" s="145"/>
      <c r="J114" s="145"/>
      <c r="M114" s="97"/>
    </row>
    <row r="115" spans="8:13" s="4" customFormat="1" x14ac:dyDescent="0.25">
      <c r="H115" s="145"/>
      <c r="J115" s="145"/>
      <c r="M115" s="97"/>
    </row>
    <row r="116" spans="8:13" s="4" customFormat="1" x14ac:dyDescent="0.25">
      <c r="H116" s="145"/>
      <c r="J116" s="145"/>
      <c r="M116" s="97"/>
    </row>
    <row r="117" spans="8:13" s="4" customFormat="1" x14ac:dyDescent="0.25">
      <c r="H117" s="145"/>
      <c r="J117" s="145"/>
      <c r="M117" s="97"/>
    </row>
    <row r="118" spans="8:13" s="4" customFormat="1" x14ac:dyDescent="0.25">
      <c r="H118" s="145"/>
      <c r="J118" s="145"/>
      <c r="M118" s="97"/>
    </row>
    <row r="119" spans="8:13" s="4" customFormat="1" x14ac:dyDescent="0.25">
      <c r="H119" s="145"/>
      <c r="J119" s="145"/>
      <c r="M119" s="97"/>
    </row>
    <row r="120" spans="8:13" s="4" customFormat="1" x14ac:dyDescent="0.25">
      <c r="H120" s="145"/>
      <c r="J120" s="145"/>
      <c r="M120" s="97"/>
    </row>
    <row r="121" spans="8:13" s="4" customFormat="1" x14ac:dyDescent="0.25">
      <c r="H121" s="145"/>
      <c r="J121" s="145"/>
      <c r="M121" s="97"/>
    </row>
    <row r="122" spans="8:13" s="4" customFormat="1" x14ac:dyDescent="0.25">
      <c r="H122" s="145"/>
      <c r="J122" s="145"/>
      <c r="M122" s="97"/>
    </row>
    <row r="123" spans="8:13" s="4" customFormat="1" x14ac:dyDescent="0.25">
      <c r="H123" s="145"/>
      <c r="J123" s="145"/>
      <c r="M123" s="97"/>
    </row>
    <row r="124" spans="8:13" s="4" customFormat="1" x14ac:dyDescent="0.25">
      <c r="H124" s="145"/>
      <c r="J124" s="145"/>
      <c r="M124" s="97"/>
    </row>
    <row r="125" spans="8:13" s="4" customFormat="1" x14ac:dyDescent="0.25">
      <c r="H125" s="145"/>
      <c r="J125" s="145"/>
      <c r="M125" s="97"/>
    </row>
    <row r="126" spans="8:13" s="4" customFormat="1" x14ac:dyDescent="0.25">
      <c r="H126" s="145"/>
      <c r="J126" s="145"/>
      <c r="M126" s="97"/>
    </row>
    <row r="127" spans="8:13" s="4" customFormat="1" x14ac:dyDescent="0.25">
      <c r="H127" s="145"/>
      <c r="J127" s="145"/>
      <c r="M127" s="97"/>
    </row>
    <row r="128" spans="8:13" s="4" customFormat="1" x14ac:dyDescent="0.25">
      <c r="H128" s="145"/>
      <c r="J128" s="145"/>
      <c r="M128" s="97"/>
    </row>
    <row r="129" spans="8:13" s="4" customFormat="1" x14ac:dyDescent="0.25">
      <c r="H129" s="145"/>
      <c r="J129" s="145"/>
      <c r="M129" s="97"/>
    </row>
    <row r="130" spans="8:13" s="4" customFormat="1" x14ac:dyDescent="0.25">
      <c r="H130" s="145"/>
      <c r="J130" s="145"/>
      <c r="M130" s="97"/>
    </row>
    <row r="131" spans="8:13" s="4" customFormat="1" x14ac:dyDescent="0.25">
      <c r="H131" s="145"/>
      <c r="J131" s="145"/>
      <c r="M131" s="97"/>
    </row>
    <row r="132" spans="8:13" s="4" customFormat="1" x14ac:dyDescent="0.25">
      <c r="H132" s="145"/>
      <c r="J132" s="145"/>
      <c r="M132" s="97"/>
    </row>
    <row r="133" spans="8:13" s="4" customFormat="1" x14ac:dyDescent="0.25">
      <c r="H133" s="145"/>
      <c r="J133" s="145"/>
      <c r="M133" s="97"/>
    </row>
    <row r="134" spans="8:13" s="4" customFormat="1" x14ac:dyDescent="0.25">
      <c r="H134" s="145"/>
      <c r="J134" s="145"/>
      <c r="M134" s="97"/>
    </row>
    <row r="135" spans="8:13" s="4" customFormat="1" x14ac:dyDescent="0.25">
      <c r="H135" s="145"/>
      <c r="J135" s="145"/>
      <c r="M135" s="97"/>
    </row>
    <row r="136" spans="8:13" s="4" customFormat="1" x14ac:dyDescent="0.25">
      <c r="H136" s="145"/>
      <c r="J136" s="145"/>
      <c r="M136" s="97"/>
    </row>
    <row r="137" spans="8:13" s="4" customFormat="1" x14ac:dyDescent="0.25">
      <c r="H137" s="145"/>
      <c r="J137" s="145"/>
      <c r="M137" s="97"/>
    </row>
    <row r="138" spans="8:13" s="4" customFormat="1" x14ac:dyDescent="0.25">
      <c r="H138" s="145"/>
      <c r="J138" s="145"/>
      <c r="M138" s="97"/>
    </row>
    <row r="139" spans="8:13" s="4" customFormat="1" x14ac:dyDescent="0.25">
      <c r="H139" s="145"/>
      <c r="J139" s="145"/>
      <c r="M139" s="97"/>
    </row>
    <row r="140" spans="8:13" s="4" customFormat="1" x14ac:dyDescent="0.25">
      <c r="H140" s="145"/>
      <c r="J140" s="145"/>
      <c r="M140" s="97"/>
    </row>
    <row r="141" spans="8:13" s="4" customFormat="1" x14ac:dyDescent="0.25">
      <c r="H141" s="145"/>
      <c r="J141" s="145"/>
      <c r="M141" s="97"/>
    </row>
    <row r="142" spans="8:13" s="4" customFormat="1" x14ac:dyDescent="0.25">
      <c r="H142" s="145"/>
      <c r="J142" s="145"/>
      <c r="M142" s="97"/>
    </row>
    <row r="143" spans="8:13" s="4" customFormat="1" x14ac:dyDescent="0.25">
      <c r="H143" s="145"/>
      <c r="J143" s="145"/>
      <c r="M143" s="97"/>
    </row>
    <row r="144" spans="8:13" s="4" customFormat="1" x14ac:dyDescent="0.25">
      <c r="H144" s="145"/>
      <c r="J144" s="145"/>
      <c r="M144" s="97"/>
    </row>
    <row r="145" spans="8:13" s="4" customFormat="1" x14ac:dyDescent="0.25">
      <c r="H145" s="145"/>
      <c r="J145" s="145"/>
      <c r="M145" s="97"/>
    </row>
    <row r="146" spans="8:13" s="145" customFormat="1" ht="12.75" x14ac:dyDescent="0.2">
      <c r="M146" s="533"/>
    </row>
    <row r="147" spans="8:13" s="145" customFormat="1" ht="12.75" x14ac:dyDescent="0.2">
      <c r="M147" s="533"/>
    </row>
    <row r="148" spans="8:13" s="145" customFormat="1" ht="12.75" x14ac:dyDescent="0.2">
      <c r="M148" s="533"/>
    </row>
    <row r="149" spans="8:13" s="4" customFormat="1" x14ac:dyDescent="0.25">
      <c r="H149" s="145"/>
      <c r="J149" s="145"/>
      <c r="M149" s="97"/>
    </row>
    <row r="150" spans="8:13" s="4" customFormat="1" x14ac:dyDescent="0.25">
      <c r="H150" s="145"/>
      <c r="J150" s="145"/>
      <c r="M150" s="97"/>
    </row>
    <row r="151" spans="8:13" s="4" customFormat="1" x14ac:dyDescent="0.25">
      <c r="H151" s="145"/>
      <c r="J151" s="145"/>
      <c r="M151" s="97"/>
    </row>
    <row r="152" spans="8:13" s="4" customFormat="1" x14ac:dyDescent="0.25">
      <c r="H152" s="145"/>
      <c r="J152" s="145"/>
      <c r="M152" s="97"/>
    </row>
    <row r="153" spans="8:13" s="4" customFormat="1" x14ac:dyDescent="0.25">
      <c r="H153" s="145"/>
      <c r="J153" s="145"/>
      <c r="M153" s="97"/>
    </row>
    <row r="154" spans="8:13" s="4" customFormat="1" x14ac:dyDescent="0.25">
      <c r="H154" s="145"/>
      <c r="J154" s="145"/>
      <c r="M154" s="97"/>
    </row>
    <row r="155" spans="8:13" s="4" customFormat="1" x14ac:dyDescent="0.25">
      <c r="H155" s="145"/>
      <c r="J155" s="145"/>
      <c r="M155" s="97"/>
    </row>
    <row r="156" spans="8:13" s="4" customFormat="1" x14ac:dyDescent="0.25">
      <c r="H156" s="145"/>
      <c r="J156" s="145"/>
      <c r="M156" s="97"/>
    </row>
    <row r="157" spans="8:13" s="4" customFormat="1" x14ac:dyDescent="0.25">
      <c r="H157" s="145"/>
      <c r="J157" s="145"/>
      <c r="M157" s="97"/>
    </row>
    <row r="158" spans="8:13" s="4" customFormat="1" ht="36.75" customHeight="1" x14ac:dyDescent="0.25">
      <c r="H158" s="145"/>
      <c r="J158" s="145"/>
      <c r="M158" s="97"/>
    </row>
    <row r="159" spans="8:13" s="4" customFormat="1" x14ac:dyDescent="0.25">
      <c r="H159" s="145"/>
      <c r="J159" s="145"/>
      <c r="M159" s="97"/>
    </row>
    <row r="160" spans="8:13" s="4" customFormat="1" x14ac:dyDescent="0.25">
      <c r="H160" s="145"/>
      <c r="J160" s="145"/>
      <c r="M160" s="97"/>
    </row>
    <row r="161" spans="8:13" s="4" customFormat="1" x14ac:dyDescent="0.25">
      <c r="H161" s="145"/>
      <c r="J161" s="145"/>
      <c r="M161" s="97"/>
    </row>
    <row r="162" spans="8:13" s="4" customFormat="1" x14ac:dyDescent="0.25">
      <c r="H162" s="145"/>
      <c r="J162" s="145"/>
      <c r="M162" s="97"/>
    </row>
    <row r="163" spans="8:13" s="4" customFormat="1" x14ac:dyDescent="0.25">
      <c r="H163" s="145"/>
      <c r="J163" s="145"/>
      <c r="M163" s="97"/>
    </row>
    <row r="164" spans="8:13" s="4" customFormat="1" x14ac:dyDescent="0.25">
      <c r="H164" s="145"/>
      <c r="J164" s="145"/>
      <c r="M164" s="97"/>
    </row>
    <row r="165" spans="8:13" s="4" customFormat="1" x14ac:dyDescent="0.25">
      <c r="H165" s="145"/>
      <c r="J165" s="145"/>
      <c r="M165" s="97"/>
    </row>
    <row r="166" spans="8:13" s="4" customFormat="1" x14ac:dyDescent="0.25">
      <c r="H166" s="145"/>
      <c r="J166" s="145"/>
      <c r="M166" s="97"/>
    </row>
    <row r="167" spans="8:13" s="4" customFormat="1" x14ac:dyDescent="0.25">
      <c r="H167" s="145"/>
      <c r="J167" s="145"/>
      <c r="M167" s="97"/>
    </row>
    <row r="168" spans="8:13" s="4" customFormat="1" x14ac:dyDescent="0.25">
      <c r="H168" s="145"/>
      <c r="J168" s="145"/>
      <c r="M168" s="97"/>
    </row>
    <row r="169" spans="8:13" s="4" customFormat="1" x14ac:dyDescent="0.25">
      <c r="H169" s="145"/>
      <c r="J169" s="145"/>
      <c r="M169" s="97"/>
    </row>
    <row r="170" spans="8:13" s="4" customFormat="1" x14ac:dyDescent="0.25">
      <c r="H170" s="145"/>
      <c r="J170" s="145"/>
      <c r="M170" s="97"/>
    </row>
    <row r="171" spans="8:13" s="4" customFormat="1" x14ac:dyDescent="0.25">
      <c r="H171" s="145"/>
      <c r="J171" s="145"/>
      <c r="M171" s="97"/>
    </row>
    <row r="172" spans="8:13" s="4" customFormat="1" x14ac:dyDescent="0.25">
      <c r="H172" s="145"/>
      <c r="J172" s="145"/>
      <c r="M172" s="97"/>
    </row>
    <row r="173" spans="8:13" s="4" customFormat="1" x14ac:dyDescent="0.25">
      <c r="H173" s="145"/>
      <c r="J173" s="145"/>
      <c r="M173" s="97"/>
    </row>
    <row r="174" spans="8:13" s="4" customFormat="1" x14ac:dyDescent="0.25">
      <c r="H174" s="145"/>
      <c r="J174" s="145"/>
      <c r="M174" s="97"/>
    </row>
    <row r="175" spans="8:13" s="4" customFormat="1" x14ac:dyDescent="0.25">
      <c r="H175" s="145"/>
      <c r="J175" s="145"/>
      <c r="M175" s="97"/>
    </row>
    <row r="176" spans="8:13" s="4" customFormat="1" x14ac:dyDescent="0.25">
      <c r="H176" s="145"/>
      <c r="J176" s="145"/>
      <c r="M176" s="97"/>
    </row>
    <row r="177" spans="8:13" s="4" customFormat="1" x14ac:dyDescent="0.25">
      <c r="H177" s="145"/>
      <c r="J177" s="145"/>
      <c r="M177" s="97"/>
    </row>
    <row r="178" spans="8:13" s="4" customFormat="1" x14ac:dyDescent="0.25">
      <c r="H178" s="145"/>
      <c r="J178" s="145"/>
      <c r="M178" s="97"/>
    </row>
    <row r="179" spans="8:13" s="4" customFormat="1" x14ac:dyDescent="0.25">
      <c r="H179" s="145"/>
      <c r="J179" s="145"/>
      <c r="M179" s="97"/>
    </row>
    <row r="180" spans="8:13" s="4" customFormat="1" x14ac:dyDescent="0.25">
      <c r="H180" s="145"/>
      <c r="J180" s="145"/>
      <c r="M180" s="97"/>
    </row>
    <row r="181" spans="8:13" s="4" customFormat="1" x14ac:dyDescent="0.25">
      <c r="H181" s="145"/>
      <c r="J181" s="145"/>
      <c r="M181" s="97"/>
    </row>
    <row r="182" spans="8:13" s="4" customFormat="1" x14ac:dyDescent="0.25">
      <c r="H182" s="145"/>
      <c r="J182" s="145"/>
      <c r="M182" s="97"/>
    </row>
    <row r="183" spans="8:13" s="4" customFormat="1" x14ac:dyDescent="0.25">
      <c r="H183" s="145"/>
      <c r="J183" s="145"/>
      <c r="M183" s="97"/>
    </row>
    <row r="184" spans="8:13" s="4" customFormat="1" x14ac:dyDescent="0.25">
      <c r="H184" s="145"/>
      <c r="J184" s="145"/>
      <c r="M184" s="97"/>
    </row>
    <row r="185" spans="8:13" s="4" customFormat="1" x14ac:dyDescent="0.25">
      <c r="H185" s="145"/>
      <c r="J185" s="145"/>
      <c r="M185" s="97"/>
    </row>
    <row r="186" spans="8:13" s="4" customFormat="1" x14ac:dyDescent="0.25">
      <c r="H186" s="145"/>
      <c r="J186" s="145"/>
      <c r="M186" s="97"/>
    </row>
    <row r="187" spans="8:13" s="4" customFormat="1" x14ac:dyDescent="0.25">
      <c r="H187" s="145"/>
      <c r="J187" s="145"/>
      <c r="M187" s="97"/>
    </row>
    <row r="188" spans="8:13" s="4" customFormat="1" x14ac:dyDescent="0.25">
      <c r="H188" s="145"/>
      <c r="J188" s="145"/>
      <c r="M188" s="97"/>
    </row>
    <row r="189" spans="8:13" s="4" customFormat="1" x14ac:dyDescent="0.25">
      <c r="H189" s="145"/>
      <c r="J189" s="145"/>
      <c r="M189" s="97"/>
    </row>
    <row r="190" spans="8:13" s="4" customFormat="1" x14ac:dyDescent="0.25">
      <c r="H190" s="145"/>
      <c r="J190" s="145"/>
      <c r="M190" s="97"/>
    </row>
    <row r="191" spans="8:13" s="4" customFormat="1" x14ac:dyDescent="0.25">
      <c r="H191" s="145"/>
      <c r="J191" s="145"/>
      <c r="M191" s="97"/>
    </row>
    <row r="192" spans="8:13" s="4" customFormat="1" x14ac:dyDescent="0.25">
      <c r="H192" s="145"/>
      <c r="J192" s="145"/>
      <c r="M192" s="97"/>
    </row>
    <row r="193" spans="8:13" s="4" customFormat="1" x14ac:dyDescent="0.25">
      <c r="H193" s="145"/>
      <c r="J193" s="145"/>
      <c r="M193" s="97"/>
    </row>
    <row r="194" spans="8:13" s="4" customFormat="1" x14ac:dyDescent="0.25">
      <c r="H194" s="145"/>
      <c r="J194" s="145"/>
      <c r="M194" s="97"/>
    </row>
    <row r="195" spans="8:13" s="4" customFormat="1" x14ac:dyDescent="0.25">
      <c r="H195" s="145"/>
      <c r="J195" s="145"/>
      <c r="M195" s="97"/>
    </row>
    <row r="196" spans="8:13" s="4" customFormat="1" ht="36.75" customHeight="1" x14ac:dyDescent="0.25">
      <c r="H196" s="145"/>
      <c r="J196" s="145"/>
      <c r="M196" s="97"/>
    </row>
    <row r="197" spans="8:13" s="4" customFormat="1" x14ac:dyDescent="0.25">
      <c r="H197" s="145"/>
      <c r="J197" s="145"/>
      <c r="M197" s="97"/>
    </row>
    <row r="198" spans="8:13" s="4" customFormat="1" x14ac:dyDescent="0.25">
      <c r="H198" s="145"/>
      <c r="J198" s="145"/>
      <c r="M198" s="97"/>
    </row>
    <row r="199" spans="8:13" s="4" customFormat="1" x14ac:dyDescent="0.25">
      <c r="H199" s="145"/>
      <c r="J199" s="145"/>
      <c r="M199" s="97"/>
    </row>
    <row r="200" spans="8:13" s="4" customFormat="1" x14ac:dyDescent="0.25">
      <c r="H200" s="145"/>
      <c r="J200" s="145"/>
      <c r="M200" s="97"/>
    </row>
    <row r="201" spans="8:13" s="4" customFormat="1" x14ac:dyDescent="0.25">
      <c r="H201" s="145"/>
      <c r="J201" s="145"/>
      <c r="M201" s="97"/>
    </row>
    <row r="202" spans="8:13" s="4" customFormat="1" ht="15.75" customHeight="1" x14ac:dyDescent="0.25">
      <c r="H202" s="145"/>
      <c r="J202" s="145"/>
      <c r="M202" s="97"/>
    </row>
    <row r="203" spans="8:13" s="4" customFormat="1" x14ac:dyDescent="0.25">
      <c r="H203" s="145"/>
      <c r="J203" s="145"/>
      <c r="M203" s="97"/>
    </row>
    <row r="204" spans="8:13" s="4" customFormat="1" x14ac:dyDescent="0.25">
      <c r="H204" s="145"/>
      <c r="J204" s="145"/>
      <c r="M204" s="97"/>
    </row>
    <row r="205" spans="8:13" s="4" customFormat="1" x14ac:dyDescent="0.25">
      <c r="H205" s="145"/>
      <c r="J205" s="145"/>
      <c r="M205" s="97"/>
    </row>
    <row r="206" spans="8:13" s="4" customFormat="1" x14ac:dyDescent="0.25">
      <c r="H206" s="145"/>
      <c r="J206" s="145"/>
      <c r="M206" s="97"/>
    </row>
    <row r="207" spans="8:13" s="4" customFormat="1" x14ac:dyDescent="0.25">
      <c r="H207" s="145"/>
      <c r="J207" s="145"/>
      <c r="M207" s="97"/>
    </row>
    <row r="208" spans="8:13" s="4" customFormat="1" x14ac:dyDescent="0.25">
      <c r="H208" s="145"/>
      <c r="J208" s="145"/>
      <c r="M208" s="97"/>
    </row>
    <row r="209" spans="8:13" s="4" customFormat="1" x14ac:dyDescent="0.25">
      <c r="H209" s="145"/>
      <c r="J209" s="145"/>
      <c r="M209" s="97"/>
    </row>
    <row r="210" spans="8:13" s="4" customFormat="1" x14ac:dyDescent="0.25">
      <c r="H210" s="145"/>
      <c r="J210" s="145"/>
      <c r="M210" s="97"/>
    </row>
    <row r="211" spans="8:13" s="4" customFormat="1" x14ac:dyDescent="0.25">
      <c r="H211" s="145"/>
      <c r="J211" s="145"/>
      <c r="M211" s="97"/>
    </row>
    <row r="212" spans="8:13" s="4" customFormat="1" x14ac:dyDescent="0.25">
      <c r="H212" s="145"/>
      <c r="J212" s="145"/>
      <c r="M212" s="97"/>
    </row>
    <row r="213" spans="8:13" s="4" customFormat="1" x14ac:dyDescent="0.25">
      <c r="H213" s="145"/>
      <c r="J213" s="145"/>
      <c r="M213" s="97"/>
    </row>
    <row r="214" spans="8:13" s="4" customFormat="1" x14ac:dyDescent="0.25">
      <c r="H214" s="145"/>
      <c r="J214" s="145"/>
      <c r="M214" s="97"/>
    </row>
    <row r="215" spans="8:13" s="4" customFormat="1" x14ac:dyDescent="0.25">
      <c r="H215" s="145"/>
      <c r="J215" s="145"/>
      <c r="M215" s="97"/>
    </row>
    <row r="216" spans="8:13" s="4" customFormat="1" x14ac:dyDescent="0.25">
      <c r="H216" s="145"/>
      <c r="J216" s="145"/>
      <c r="M216" s="97"/>
    </row>
    <row r="217" spans="8:13" s="4" customFormat="1" x14ac:dyDescent="0.25">
      <c r="H217" s="145"/>
      <c r="J217" s="145"/>
      <c r="M217" s="97"/>
    </row>
    <row r="218" spans="8:13" s="4" customFormat="1" x14ac:dyDescent="0.25">
      <c r="H218" s="145"/>
      <c r="J218" s="145"/>
      <c r="M218" s="97"/>
    </row>
    <row r="219" spans="8:13" s="4" customFormat="1" x14ac:dyDescent="0.25">
      <c r="H219" s="145"/>
      <c r="J219" s="145"/>
      <c r="M219" s="97"/>
    </row>
    <row r="220" spans="8:13" s="4" customFormat="1" x14ac:dyDescent="0.25">
      <c r="H220" s="145"/>
      <c r="J220" s="145"/>
      <c r="M220" s="97"/>
    </row>
    <row r="221" spans="8:13" s="4" customFormat="1" x14ac:dyDescent="0.25">
      <c r="H221" s="145"/>
      <c r="J221" s="145"/>
      <c r="M221" s="97"/>
    </row>
    <row r="222" spans="8:13" s="4" customFormat="1" x14ac:dyDescent="0.25">
      <c r="H222" s="145"/>
      <c r="J222" s="145"/>
      <c r="M222" s="97"/>
    </row>
    <row r="223" spans="8:13" s="4" customFormat="1" x14ac:dyDescent="0.25">
      <c r="H223" s="145"/>
      <c r="J223" s="145"/>
      <c r="M223" s="97"/>
    </row>
    <row r="224" spans="8:13" s="4" customFormat="1" x14ac:dyDescent="0.25">
      <c r="H224" s="145"/>
      <c r="J224" s="145"/>
      <c r="M224" s="97"/>
    </row>
    <row r="225" spans="8:13" s="4" customFormat="1" x14ac:dyDescent="0.25">
      <c r="H225" s="145"/>
      <c r="J225" s="145"/>
      <c r="M225" s="97"/>
    </row>
    <row r="226" spans="8:13" s="4" customFormat="1" x14ac:dyDescent="0.25">
      <c r="H226" s="145"/>
      <c r="J226" s="145"/>
      <c r="M226" s="97"/>
    </row>
    <row r="227" spans="8:13" s="4" customFormat="1" x14ac:dyDescent="0.25">
      <c r="H227" s="145"/>
      <c r="J227" s="145"/>
      <c r="M227" s="97"/>
    </row>
    <row r="228" spans="8:13" s="4" customFormat="1" x14ac:dyDescent="0.25">
      <c r="H228" s="145"/>
      <c r="J228" s="145"/>
      <c r="M228" s="97"/>
    </row>
    <row r="229" spans="8:13" s="4" customFormat="1" x14ac:dyDescent="0.25">
      <c r="H229" s="145"/>
      <c r="J229" s="145"/>
      <c r="M229" s="97"/>
    </row>
    <row r="230" spans="8:13" s="4" customFormat="1" x14ac:dyDescent="0.25">
      <c r="H230" s="145"/>
      <c r="J230" s="145"/>
      <c r="M230" s="97"/>
    </row>
    <row r="231" spans="8:13" s="4" customFormat="1" x14ac:dyDescent="0.25">
      <c r="H231" s="145"/>
      <c r="J231" s="145"/>
      <c r="M231" s="97"/>
    </row>
    <row r="232" spans="8:13" s="4" customFormat="1" x14ac:dyDescent="0.25">
      <c r="H232" s="145"/>
      <c r="J232" s="145"/>
      <c r="M232" s="97"/>
    </row>
    <row r="233" spans="8:13" s="4" customFormat="1" x14ac:dyDescent="0.25">
      <c r="H233" s="145"/>
      <c r="J233" s="145"/>
      <c r="M233" s="97"/>
    </row>
    <row r="234" spans="8:13" s="4" customFormat="1" x14ac:dyDescent="0.25">
      <c r="H234" s="145"/>
      <c r="J234" s="145"/>
      <c r="M234" s="97"/>
    </row>
    <row r="235" spans="8:13" s="4" customFormat="1" x14ac:dyDescent="0.25">
      <c r="H235" s="145"/>
      <c r="J235" s="145"/>
      <c r="M235" s="97"/>
    </row>
    <row r="236" spans="8:13" s="4" customFormat="1" ht="36.75" customHeight="1" x14ac:dyDescent="0.25">
      <c r="H236" s="145"/>
      <c r="J236" s="145"/>
      <c r="M236" s="97"/>
    </row>
    <row r="237" spans="8:13" s="4" customFormat="1" x14ac:dyDescent="0.25">
      <c r="H237" s="145"/>
      <c r="J237" s="145"/>
      <c r="M237" s="97"/>
    </row>
    <row r="238" spans="8:13" s="4" customFormat="1" x14ac:dyDescent="0.25">
      <c r="H238" s="145"/>
      <c r="J238" s="145"/>
      <c r="M238" s="97"/>
    </row>
    <row r="239" spans="8:13" s="4" customFormat="1" x14ac:dyDescent="0.25">
      <c r="H239" s="145"/>
      <c r="J239" s="145"/>
      <c r="M239" s="97"/>
    </row>
    <row r="240" spans="8:13" s="4" customFormat="1" x14ac:dyDescent="0.25">
      <c r="H240" s="145"/>
      <c r="J240" s="145"/>
      <c r="M240" s="97"/>
    </row>
    <row r="241" spans="8:13" s="4" customFormat="1" x14ac:dyDescent="0.25">
      <c r="H241" s="145"/>
      <c r="J241" s="145"/>
      <c r="M241" s="97"/>
    </row>
    <row r="242" spans="8:13" s="4" customFormat="1" ht="15.75" customHeight="1" x14ac:dyDescent="0.25">
      <c r="H242" s="145"/>
      <c r="J242" s="145"/>
      <c r="M242" s="97"/>
    </row>
    <row r="243" spans="8:13" s="4" customFormat="1" x14ac:dyDescent="0.25">
      <c r="H243" s="145"/>
      <c r="J243" s="145"/>
      <c r="M243" s="97"/>
    </row>
    <row r="244" spans="8:13" s="4" customFormat="1" x14ac:dyDescent="0.25">
      <c r="H244" s="145"/>
      <c r="J244" s="145"/>
      <c r="M244" s="97"/>
    </row>
    <row r="245" spans="8:13" s="4" customFormat="1" x14ac:dyDescent="0.25">
      <c r="H245" s="145"/>
      <c r="J245" s="145"/>
      <c r="M245" s="97"/>
    </row>
    <row r="246" spans="8:13" s="4" customFormat="1" x14ac:dyDescent="0.25">
      <c r="H246" s="145"/>
      <c r="J246" s="145"/>
      <c r="M246" s="97"/>
    </row>
    <row r="247" spans="8:13" s="4" customFormat="1" x14ac:dyDescent="0.25">
      <c r="H247" s="145"/>
      <c r="J247" s="145"/>
      <c r="M247" s="97"/>
    </row>
    <row r="248" spans="8:13" s="4" customFormat="1" x14ac:dyDescent="0.25">
      <c r="H248" s="145"/>
      <c r="J248" s="145"/>
      <c r="M248" s="97"/>
    </row>
    <row r="249" spans="8:13" s="4" customFormat="1" x14ac:dyDescent="0.25">
      <c r="H249" s="145"/>
      <c r="J249" s="145"/>
      <c r="M249" s="97"/>
    </row>
    <row r="250" spans="8:13" s="4" customFormat="1" x14ac:dyDescent="0.25">
      <c r="H250" s="145"/>
      <c r="J250" s="145"/>
      <c r="M250" s="97"/>
    </row>
    <row r="251" spans="8:13" s="4" customFormat="1" x14ac:dyDescent="0.25">
      <c r="H251" s="145"/>
      <c r="J251" s="145"/>
      <c r="M251" s="97"/>
    </row>
    <row r="252" spans="8:13" s="4" customFormat="1" x14ac:dyDescent="0.25">
      <c r="H252" s="145"/>
      <c r="J252" s="145"/>
      <c r="M252" s="97"/>
    </row>
    <row r="253" spans="8:13" s="4" customFormat="1" x14ac:dyDescent="0.25">
      <c r="H253" s="145"/>
      <c r="J253" s="145"/>
      <c r="M253" s="97"/>
    </row>
    <row r="254" spans="8:13" s="4" customFormat="1" x14ac:dyDescent="0.25">
      <c r="H254" s="145"/>
      <c r="J254" s="145"/>
      <c r="M254" s="97"/>
    </row>
    <row r="255" spans="8:13" s="4" customFormat="1" x14ac:dyDescent="0.25">
      <c r="H255" s="145"/>
      <c r="J255" s="145"/>
      <c r="M255" s="97"/>
    </row>
    <row r="256" spans="8:13" s="4" customFormat="1" x14ac:dyDescent="0.25">
      <c r="H256" s="145"/>
      <c r="J256" s="145"/>
      <c r="M256" s="97"/>
    </row>
    <row r="257" spans="8:13" s="4" customFormat="1" x14ac:dyDescent="0.25">
      <c r="H257" s="145"/>
      <c r="J257" s="145"/>
      <c r="M257" s="97"/>
    </row>
    <row r="258" spans="8:13" s="4" customFormat="1" x14ac:dyDescent="0.25">
      <c r="H258" s="145"/>
      <c r="J258" s="145"/>
      <c r="M258" s="97"/>
    </row>
    <row r="259" spans="8:13" s="4" customFormat="1" x14ac:dyDescent="0.25">
      <c r="H259" s="145"/>
      <c r="J259" s="145"/>
      <c r="M259" s="97"/>
    </row>
    <row r="260" spans="8:13" s="4" customFormat="1" x14ac:dyDescent="0.25">
      <c r="H260" s="145"/>
      <c r="J260" s="145"/>
      <c r="M260" s="97"/>
    </row>
    <row r="261" spans="8:13" s="4" customFormat="1" x14ac:dyDescent="0.25">
      <c r="H261" s="145"/>
      <c r="J261" s="145"/>
      <c r="M261" s="97"/>
    </row>
    <row r="262" spans="8:13" s="4" customFormat="1" x14ac:dyDescent="0.25">
      <c r="H262" s="145"/>
      <c r="J262" s="145"/>
      <c r="M262" s="97"/>
    </row>
    <row r="263" spans="8:13" s="4" customFormat="1" x14ac:dyDescent="0.25">
      <c r="H263" s="145"/>
      <c r="J263" s="145"/>
      <c r="M263" s="97"/>
    </row>
    <row r="264" spans="8:13" s="4" customFormat="1" x14ac:dyDescent="0.25">
      <c r="H264" s="145"/>
      <c r="J264" s="145"/>
      <c r="M264" s="97"/>
    </row>
    <row r="265" spans="8:13" s="4" customFormat="1" x14ac:dyDescent="0.25">
      <c r="H265" s="145"/>
      <c r="J265" s="145"/>
      <c r="M265" s="97"/>
    </row>
    <row r="266" spans="8:13" s="4" customFormat="1" x14ac:dyDescent="0.25">
      <c r="H266" s="145"/>
      <c r="J266" s="145"/>
      <c r="M266" s="97"/>
    </row>
    <row r="267" spans="8:13" s="4" customFormat="1" x14ac:dyDescent="0.25">
      <c r="H267" s="145"/>
      <c r="J267" s="145"/>
      <c r="M267" s="97"/>
    </row>
    <row r="268" spans="8:13" s="4" customFormat="1" x14ac:dyDescent="0.25">
      <c r="H268" s="145"/>
      <c r="J268" s="145"/>
      <c r="M268" s="97"/>
    </row>
    <row r="269" spans="8:13" s="4" customFormat="1" x14ac:dyDescent="0.25">
      <c r="H269" s="145"/>
      <c r="J269" s="145"/>
      <c r="M269" s="97"/>
    </row>
    <row r="270" spans="8:13" s="4" customFormat="1" x14ac:dyDescent="0.25">
      <c r="H270" s="145"/>
      <c r="J270" s="145"/>
      <c r="M270" s="97"/>
    </row>
    <row r="271" spans="8:13" s="4" customFormat="1" x14ac:dyDescent="0.25">
      <c r="H271" s="145"/>
      <c r="J271" s="145"/>
      <c r="M271" s="97"/>
    </row>
    <row r="272" spans="8:13" s="4" customFormat="1" x14ac:dyDescent="0.25">
      <c r="H272" s="145"/>
      <c r="J272" s="145"/>
      <c r="M272" s="97"/>
    </row>
    <row r="273" spans="8:13" s="4" customFormat="1" x14ac:dyDescent="0.25">
      <c r="H273" s="145"/>
      <c r="J273" s="145"/>
      <c r="M273" s="97"/>
    </row>
    <row r="274" spans="8:13" s="4" customFormat="1" x14ac:dyDescent="0.25">
      <c r="H274" s="145"/>
      <c r="J274" s="145"/>
      <c r="M274" s="97"/>
    </row>
    <row r="275" spans="8:13" s="4" customFormat="1" x14ac:dyDescent="0.25">
      <c r="H275" s="145"/>
      <c r="J275" s="145"/>
      <c r="M275" s="97"/>
    </row>
    <row r="276" spans="8:13" s="4" customFormat="1" x14ac:dyDescent="0.25">
      <c r="H276" s="145"/>
      <c r="J276" s="145"/>
      <c r="M276" s="97"/>
    </row>
    <row r="277" spans="8:13" s="4" customFormat="1" x14ac:dyDescent="0.25">
      <c r="H277" s="145"/>
      <c r="J277" s="145"/>
      <c r="M277" s="97"/>
    </row>
    <row r="278" spans="8:13" s="4" customFormat="1" x14ac:dyDescent="0.25">
      <c r="H278" s="145"/>
      <c r="J278" s="145"/>
      <c r="M278" s="97"/>
    </row>
    <row r="279" spans="8:13" s="4" customFormat="1" ht="13.5" customHeight="1" x14ac:dyDescent="0.25">
      <c r="H279" s="145"/>
      <c r="J279" s="145"/>
      <c r="M279" s="97"/>
    </row>
    <row r="280" spans="8:13" s="4" customFormat="1" ht="12.75" customHeight="1" x14ac:dyDescent="0.25">
      <c r="H280" s="145"/>
      <c r="J280" s="145"/>
      <c r="M280" s="97"/>
    </row>
    <row r="281" spans="8:13" s="4" customFormat="1" ht="12.75" customHeight="1" x14ac:dyDescent="0.25">
      <c r="H281" s="145"/>
      <c r="J281" s="145"/>
      <c r="M281" s="97"/>
    </row>
    <row r="282" spans="8:13" s="4" customFormat="1" x14ac:dyDescent="0.25">
      <c r="H282" s="145"/>
      <c r="J282" s="145"/>
      <c r="M282" s="97"/>
    </row>
    <row r="283" spans="8:13" s="4" customFormat="1" x14ac:dyDescent="0.25">
      <c r="H283" s="145"/>
      <c r="J283" s="145"/>
      <c r="M283" s="97"/>
    </row>
    <row r="284" spans="8:13" s="4" customFormat="1" x14ac:dyDescent="0.25">
      <c r="H284" s="145"/>
      <c r="J284" s="145"/>
      <c r="M284" s="97"/>
    </row>
    <row r="285" spans="8:13" s="4" customFormat="1" x14ac:dyDescent="0.25">
      <c r="H285" s="145"/>
      <c r="J285" s="145"/>
      <c r="M285" s="97"/>
    </row>
    <row r="286" spans="8:13" s="4" customFormat="1" x14ac:dyDescent="0.25">
      <c r="H286" s="145"/>
      <c r="J286" s="145"/>
      <c r="M286" s="97"/>
    </row>
    <row r="287" spans="8:13" s="4" customFormat="1" x14ac:dyDescent="0.25">
      <c r="H287" s="145"/>
      <c r="J287" s="145"/>
      <c r="M287" s="97"/>
    </row>
    <row r="288" spans="8:13" s="4" customFormat="1" x14ac:dyDescent="0.25">
      <c r="H288" s="145"/>
      <c r="J288" s="145"/>
      <c r="M288" s="97"/>
    </row>
    <row r="289" spans="8:13" s="4" customFormat="1" x14ac:dyDescent="0.25">
      <c r="H289" s="145"/>
      <c r="J289" s="145"/>
      <c r="M289" s="97"/>
    </row>
    <row r="290" spans="8:13" s="4" customFormat="1" x14ac:dyDescent="0.25">
      <c r="H290" s="145"/>
      <c r="J290" s="145"/>
      <c r="M290" s="97"/>
    </row>
    <row r="291" spans="8:13" s="4" customFormat="1" x14ac:dyDescent="0.25">
      <c r="H291" s="145"/>
      <c r="J291" s="145"/>
      <c r="M291" s="97"/>
    </row>
    <row r="292" spans="8:13" s="4" customFormat="1" x14ac:dyDescent="0.25">
      <c r="H292" s="145"/>
      <c r="J292" s="145"/>
      <c r="M292" s="97"/>
    </row>
    <row r="293" spans="8:13" s="4" customFormat="1" x14ac:dyDescent="0.25">
      <c r="H293" s="145"/>
      <c r="J293" s="145"/>
      <c r="M293" s="97"/>
    </row>
    <row r="294" spans="8:13" s="4" customFormat="1" x14ac:dyDescent="0.25">
      <c r="H294" s="145"/>
      <c r="J294" s="145"/>
      <c r="M294" s="97"/>
    </row>
    <row r="295" spans="8:13" s="4" customFormat="1" x14ac:dyDescent="0.25">
      <c r="H295" s="145"/>
      <c r="J295" s="145"/>
      <c r="M295" s="97"/>
    </row>
    <row r="296" spans="8:13" s="4" customFormat="1" x14ac:dyDescent="0.25">
      <c r="H296" s="145"/>
      <c r="J296" s="145"/>
      <c r="M296" s="97"/>
    </row>
    <row r="297" spans="8:13" s="4" customFormat="1" x14ac:dyDescent="0.25">
      <c r="H297" s="145"/>
      <c r="J297" s="145"/>
      <c r="M297" s="97"/>
    </row>
    <row r="298" spans="8:13" s="4" customFormat="1" x14ac:dyDescent="0.25">
      <c r="H298" s="145"/>
      <c r="J298" s="145"/>
      <c r="M298" s="97"/>
    </row>
    <row r="299" spans="8:13" s="4" customFormat="1" ht="12.75" customHeight="1" x14ac:dyDescent="0.25">
      <c r="H299" s="145"/>
      <c r="J299" s="145"/>
      <c r="M299" s="97"/>
    </row>
    <row r="300" spans="8:13" s="4" customFormat="1" ht="12.75" customHeight="1" x14ac:dyDescent="0.25">
      <c r="H300" s="145"/>
      <c r="J300" s="145"/>
      <c r="M300" s="97"/>
    </row>
    <row r="301" spans="8:13" s="4" customFormat="1" ht="12.75" customHeight="1" x14ac:dyDescent="0.25">
      <c r="H301" s="145"/>
      <c r="J301" s="145"/>
      <c r="M301" s="97"/>
    </row>
    <row r="302" spans="8:13" s="4" customFormat="1" ht="12.75" customHeight="1" x14ac:dyDescent="0.25">
      <c r="H302" s="145"/>
      <c r="J302" s="145"/>
      <c r="M302" s="97"/>
    </row>
    <row r="303" spans="8:13" s="4" customFormat="1" ht="12.75" customHeight="1" x14ac:dyDescent="0.25">
      <c r="H303" s="145"/>
      <c r="J303" s="145"/>
      <c r="M303" s="97"/>
    </row>
    <row r="304" spans="8:13" s="4" customFormat="1" x14ac:dyDescent="0.25">
      <c r="H304" s="145"/>
      <c r="J304" s="145"/>
      <c r="M304" s="97"/>
    </row>
    <row r="305" spans="1:13" s="4" customFormat="1" x14ac:dyDescent="0.25">
      <c r="H305" s="145"/>
      <c r="J305" s="145"/>
      <c r="M305" s="97"/>
    </row>
    <row r="306" spans="1:13" s="4" customFormat="1" x14ac:dyDescent="0.25">
      <c r="H306" s="145"/>
      <c r="J306" s="145"/>
      <c r="M306" s="97"/>
    </row>
    <row r="307" spans="1:13" s="4" customFormat="1" x14ac:dyDescent="0.25">
      <c r="H307" s="145"/>
      <c r="J307" s="145"/>
      <c r="M307" s="97"/>
    </row>
    <row r="308" spans="1:13" s="4" customFormat="1" x14ac:dyDescent="0.25">
      <c r="H308" s="145"/>
      <c r="J308" s="145"/>
      <c r="M308" s="97"/>
    </row>
    <row r="309" spans="1:13" s="4" customFormat="1" x14ac:dyDescent="0.25">
      <c r="H309" s="145"/>
      <c r="J309" s="145"/>
      <c r="M309" s="97"/>
    </row>
    <row r="310" spans="1:13" s="4" customFormat="1" x14ac:dyDescent="0.25">
      <c r="H310" s="145"/>
      <c r="J310" s="145"/>
      <c r="M310" s="97"/>
    </row>
    <row r="311" spans="1:13" s="4" customFormat="1" x14ac:dyDescent="0.25">
      <c r="A311" s="196"/>
      <c r="H311" s="145"/>
      <c r="J311" s="145"/>
      <c r="M311" s="97"/>
    </row>
    <row r="312" spans="1:13" s="4" customFormat="1" x14ac:dyDescent="0.25">
      <c r="A312" s="196"/>
      <c r="H312" s="145"/>
      <c r="J312" s="145"/>
      <c r="M312" s="97"/>
    </row>
    <row r="313" spans="1:13" s="4" customFormat="1" x14ac:dyDescent="0.25">
      <c r="A313" s="196"/>
      <c r="H313" s="145"/>
      <c r="J313" s="145"/>
      <c r="M313" s="97"/>
    </row>
    <row r="314" spans="1:13" s="4" customFormat="1" x14ac:dyDescent="0.25">
      <c r="A314" s="196"/>
      <c r="H314" s="145"/>
      <c r="J314" s="145"/>
      <c r="M314" s="97"/>
    </row>
    <row r="315" spans="1:13" s="4" customFormat="1" x14ac:dyDescent="0.25">
      <c r="A315" s="196"/>
      <c r="H315" s="145"/>
      <c r="J315" s="145"/>
      <c r="M315" s="97"/>
    </row>
    <row r="316" spans="1:13" s="4" customFormat="1" x14ac:dyDescent="0.25">
      <c r="A316" s="196"/>
      <c r="H316" s="145"/>
      <c r="J316" s="145"/>
      <c r="M316" s="97"/>
    </row>
    <row r="317" spans="1:13" s="4" customFormat="1" x14ac:dyDescent="0.25">
      <c r="A317" s="196"/>
      <c r="H317" s="145"/>
      <c r="J317" s="145"/>
      <c r="M317" s="97"/>
    </row>
    <row r="318" spans="1:13" s="4" customFormat="1" x14ac:dyDescent="0.25">
      <c r="A318" s="196"/>
      <c r="H318" s="145"/>
      <c r="J318" s="145"/>
      <c r="M318" s="97"/>
    </row>
    <row r="319" spans="1:13" s="4" customFormat="1" x14ac:dyDescent="0.25">
      <c r="A319" s="197"/>
      <c r="H319" s="145"/>
      <c r="J319" s="145"/>
      <c r="M319" s="97"/>
    </row>
    <row r="320" spans="1:13" s="4" customFormat="1" x14ac:dyDescent="0.25">
      <c r="A320" s="198"/>
      <c r="H320" s="145"/>
      <c r="J320" s="145"/>
      <c r="M320" s="97"/>
    </row>
    <row r="321" spans="1:13" s="4" customFormat="1" x14ac:dyDescent="0.25">
      <c r="A321" s="198"/>
      <c r="H321" s="145"/>
      <c r="J321" s="145"/>
      <c r="M321" s="97"/>
    </row>
    <row r="322" spans="1:13" s="4" customFormat="1" x14ac:dyDescent="0.25">
      <c r="A322" s="199"/>
      <c r="H322" s="145"/>
      <c r="J322" s="145"/>
      <c r="M322" s="97"/>
    </row>
    <row r="323" spans="1:13" s="4" customFormat="1" x14ac:dyDescent="0.25">
      <c r="A323" s="200"/>
      <c r="H323" s="145"/>
      <c r="J323" s="145"/>
      <c r="M323" s="97"/>
    </row>
    <row r="324" spans="1:13" s="4" customFormat="1" x14ac:dyDescent="0.25">
      <c r="A324" s="200"/>
      <c r="H324" s="145"/>
      <c r="J324" s="145"/>
      <c r="M324" s="97"/>
    </row>
    <row r="325" spans="1:13" s="4" customFormat="1" x14ac:dyDescent="0.25">
      <c r="A325" s="196"/>
      <c r="H325" s="145"/>
      <c r="J325" s="145"/>
      <c r="M325" s="97"/>
    </row>
    <row r="326" spans="1:13" s="4" customFormat="1" x14ac:dyDescent="0.25">
      <c r="A326" s="196"/>
      <c r="H326" s="145"/>
      <c r="J326" s="145"/>
      <c r="M326" s="97"/>
    </row>
    <row r="327" spans="1:13" s="4" customFormat="1" x14ac:dyDescent="0.25">
      <c r="A327" s="196"/>
      <c r="H327" s="145"/>
      <c r="J327" s="145"/>
      <c r="M327" s="97"/>
    </row>
    <row r="328" spans="1:13" s="4" customFormat="1" x14ac:dyDescent="0.25">
      <c r="A328" s="196"/>
      <c r="H328" s="145"/>
      <c r="J328" s="145"/>
      <c r="M328" s="97"/>
    </row>
    <row r="329" spans="1:13" s="4" customFormat="1" x14ac:dyDescent="0.25">
      <c r="A329" s="196"/>
      <c r="H329" s="145"/>
      <c r="J329" s="145"/>
      <c r="M329" s="97"/>
    </row>
    <row r="330" spans="1:13" s="4" customFormat="1" x14ac:dyDescent="0.25">
      <c r="A330" s="196"/>
      <c r="H330" s="145"/>
      <c r="J330" s="145"/>
      <c r="M330" s="97"/>
    </row>
    <row r="331" spans="1:13" s="4" customFormat="1" x14ac:dyDescent="0.25">
      <c r="A331" s="196"/>
      <c r="H331" s="145"/>
      <c r="J331" s="145"/>
      <c r="M331" s="97"/>
    </row>
    <row r="332" spans="1:13" s="4" customFormat="1" x14ac:dyDescent="0.25">
      <c r="A332" s="196"/>
      <c r="H332" s="145"/>
      <c r="J332" s="145"/>
      <c r="M332" s="97"/>
    </row>
    <row r="333" spans="1:13" s="4" customFormat="1" x14ac:dyDescent="0.25">
      <c r="A333" s="196"/>
      <c r="H333" s="145"/>
      <c r="J333" s="145"/>
      <c r="M333" s="97"/>
    </row>
    <row r="334" spans="1:13" s="4" customFormat="1" x14ac:dyDescent="0.25">
      <c r="A334" s="196"/>
      <c r="H334" s="145"/>
      <c r="J334" s="145"/>
      <c r="M334" s="97"/>
    </row>
    <row r="335" spans="1:13" s="4" customFormat="1" x14ac:dyDescent="0.25">
      <c r="A335" s="196"/>
      <c r="H335" s="145"/>
      <c r="J335" s="145"/>
      <c r="M335" s="97"/>
    </row>
    <row r="336" spans="1:13" s="4" customFormat="1" x14ac:dyDescent="0.25">
      <c r="A336" s="196"/>
      <c r="H336" s="145"/>
      <c r="J336" s="145"/>
      <c r="M336" s="97"/>
    </row>
    <row r="337" spans="1:13" s="4" customFormat="1" x14ac:dyDescent="0.25">
      <c r="A337" s="196"/>
      <c r="H337" s="145"/>
      <c r="J337" s="145"/>
      <c r="M337" s="97"/>
    </row>
    <row r="338" spans="1:13" s="4" customFormat="1" x14ac:dyDescent="0.25">
      <c r="A338" s="196"/>
      <c r="H338" s="145"/>
      <c r="J338" s="145"/>
      <c r="M338" s="97"/>
    </row>
    <row r="339" spans="1:13" s="4" customFormat="1" x14ac:dyDescent="0.25">
      <c r="A339" s="196"/>
      <c r="H339" s="145"/>
      <c r="J339" s="145"/>
      <c r="M339" s="97"/>
    </row>
    <row r="340" spans="1:13" s="4" customFormat="1" x14ac:dyDescent="0.25">
      <c r="A340" s="196"/>
      <c r="H340" s="145"/>
      <c r="J340" s="145"/>
      <c r="M340" s="97"/>
    </row>
    <row r="341" spans="1:13" s="4" customFormat="1" x14ac:dyDescent="0.25">
      <c r="A341" s="196"/>
      <c r="H341" s="145"/>
      <c r="J341" s="145"/>
      <c r="M341" s="97"/>
    </row>
    <row r="342" spans="1:13" s="4" customFormat="1" x14ac:dyDescent="0.25">
      <c r="A342" s="196"/>
      <c r="H342" s="145"/>
      <c r="J342" s="145"/>
      <c r="M342" s="97"/>
    </row>
    <row r="343" spans="1:13" s="4" customFormat="1" x14ac:dyDescent="0.25">
      <c r="A343" s="196"/>
      <c r="H343" s="145"/>
      <c r="J343" s="145"/>
      <c r="M343" s="97"/>
    </row>
    <row r="344" spans="1:13" s="4" customFormat="1" x14ac:dyDescent="0.25">
      <c r="A344" s="196"/>
      <c r="H344" s="145"/>
      <c r="J344" s="145"/>
      <c r="M344" s="97"/>
    </row>
    <row r="345" spans="1:13" s="4" customFormat="1" x14ac:dyDescent="0.25">
      <c r="A345" s="196"/>
      <c r="H345" s="145"/>
      <c r="J345" s="145"/>
      <c r="M345" s="97"/>
    </row>
    <row r="346" spans="1:13" s="4" customFormat="1" x14ac:dyDescent="0.25">
      <c r="A346" s="196"/>
      <c r="H346" s="145"/>
      <c r="J346" s="145"/>
      <c r="M346" s="97"/>
    </row>
    <row r="347" spans="1:13" s="4" customFormat="1" ht="12.75" customHeight="1" x14ac:dyDescent="0.25">
      <c r="A347" s="196"/>
      <c r="H347" s="145"/>
      <c r="J347" s="145"/>
      <c r="M347" s="97"/>
    </row>
    <row r="348" spans="1:13" s="4" customFormat="1" ht="12.75" customHeight="1" x14ac:dyDescent="0.25">
      <c r="A348" s="196"/>
      <c r="H348" s="145"/>
      <c r="J348" s="145"/>
      <c r="M348" s="97"/>
    </row>
    <row r="349" spans="1:13" s="4" customFormat="1" ht="12.75" customHeight="1" x14ac:dyDescent="0.25">
      <c r="A349" s="196"/>
      <c r="H349" s="145"/>
      <c r="J349" s="145"/>
      <c r="M349" s="97"/>
    </row>
    <row r="350" spans="1:13" s="4" customFormat="1" ht="12.75" customHeight="1" x14ac:dyDescent="0.25">
      <c r="A350" s="196"/>
      <c r="H350" s="145"/>
      <c r="J350" s="145"/>
      <c r="M350" s="97"/>
    </row>
    <row r="351" spans="1:13" s="4" customFormat="1" ht="12.75" customHeight="1" x14ac:dyDescent="0.25">
      <c r="A351" s="196"/>
      <c r="H351" s="145"/>
      <c r="J351" s="145"/>
      <c r="M351" s="97"/>
    </row>
    <row r="352" spans="1:13" s="4" customFormat="1" ht="12.75" customHeight="1" x14ac:dyDescent="0.25">
      <c r="A352" s="196"/>
      <c r="H352" s="145"/>
      <c r="J352" s="145"/>
      <c r="M352" s="97"/>
    </row>
    <row r="353" spans="1:13" s="4" customFormat="1" x14ac:dyDescent="0.25">
      <c r="A353" s="196"/>
      <c r="H353" s="145"/>
      <c r="J353" s="145"/>
      <c r="M353" s="97"/>
    </row>
    <row r="354" spans="1:13" s="4" customFormat="1" x14ac:dyDescent="0.25">
      <c r="A354" s="196"/>
      <c r="H354" s="145"/>
      <c r="J354" s="145"/>
      <c r="M354" s="97"/>
    </row>
    <row r="355" spans="1:13" s="4" customFormat="1" x14ac:dyDescent="0.25">
      <c r="A355" s="196"/>
      <c r="H355" s="145"/>
      <c r="J355" s="145"/>
      <c r="M355" s="97"/>
    </row>
    <row r="356" spans="1:13" s="4" customFormat="1" x14ac:dyDescent="0.25">
      <c r="A356" s="196"/>
      <c r="H356" s="145"/>
      <c r="J356" s="145"/>
      <c r="M356" s="97"/>
    </row>
    <row r="357" spans="1:13" s="4" customFormat="1" x14ac:dyDescent="0.25">
      <c r="A357" s="196"/>
      <c r="H357" s="145"/>
      <c r="J357" s="145"/>
      <c r="M357" s="97"/>
    </row>
    <row r="358" spans="1:13" s="4" customFormat="1" x14ac:dyDescent="0.25">
      <c r="A358" s="196"/>
      <c r="H358" s="145"/>
      <c r="J358" s="145"/>
      <c r="M358" s="97"/>
    </row>
    <row r="359" spans="1:13" s="4" customFormat="1" x14ac:dyDescent="0.25">
      <c r="A359" s="196"/>
      <c r="H359" s="145"/>
      <c r="J359" s="145"/>
      <c r="M359" s="97"/>
    </row>
    <row r="360" spans="1:13" s="4" customFormat="1" x14ac:dyDescent="0.25">
      <c r="A360" s="196"/>
      <c r="H360" s="145"/>
      <c r="J360" s="145"/>
      <c r="M360" s="97"/>
    </row>
    <row r="361" spans="1:13" s="4" customFormat="1" x14ac:dyDescent="0.25">
      <c r="A361" s="196"/>
      <c r="H361" s="145"/>
      <c r="J361" s="145"/>
      <c r="M361" s="97"/>
    </row>
    <row r="362" spans="1:13" s="4" customFormat="1" x14ac:dyDescent="0.25">
      <c r="A362" s="196"/>
      <c r="H362" s="145"/>
      <c r="J362" s="145"/>
      <c r="M362" s="97"/>
    </row>
    <row r="363" spans="1:13" x14ac:dyDescent="0.25">
      <c r="A363" s="1647"/>
    </row>
    <row r="364" spans="1:13" x14ac:dyDescent="0.25">
      <c r="A364" s="1647"/>
    </row>
  </sheetData>
  <mergeCells count="130">
    <mergeCell ref="S58:S60"/>
    <mergeCell ref="S43:S45"/>
    <mergeCell ref="T43:U43"/>
    <mergeCell ref="V43:V45"/>
    <mergeCell ref="C72:O72"/>
    <mergeCell ref="AD58:AE58"/>
    <mergeCell ref="L59:L60"/>
    <mergeCell ref="M59:O59"/>
    <mergeCell ref="T59:T60"/>
    <mergeCell ref="U59:U60"/>
    <mergeCell ref="W59:W60"/>
    <mergeCell ref="X59:Z59"/>
    <mergeCell ref="AD59:AD60"/>
    <mergeCell ref="AE59:AE60"/>
    <mergeCell ref="T58:U58"/>
    <mergeCell ref="V58:V60"/>
    <mergeCell ref="W58:Z58"/>
    <mergeCell ref="AA58:AA60"/>
    <mergeCell ref="AB58:AB60"/>
    <mergeCell ref="AC58:AC60"/>
    <mergeCell ref="J58:J60"/>
    <mergeCell ref="K58:K60"/>
    <mergeCell ref="L58:O58"/>
    <mergeCell ref="P58:P60"/>
    <mergeCell ref="Q58:Q60"/>
    <mergeCell ref="L43:O43"/>
    <mergeCell ref="P43:P45"/>
    <mergeCell ref="Q43:Q45"/>
    <mergeCell ref="P28:P30"/>
    <mergeCell ref="B56:AG56"/>
    <mergeCell ref="B57:B60"/>
    <mergeCell ref="C57:C60"/>
    <mergeCell ref="G57:G60"/>
    <mergeCell ref="H57:J57"/>
    <mergeCell ref="K57:U57"/>
    <mergeCell ref="V57:AE57"/>
    <mergeCell ref="AG57:AG60"/>
    <mergeCell ref="H58:H60"/>
    <mergeCell ref="I58:I60"/>
    <mergeCell ref="AC43:AC45"/>
    <mergeCell ref="AD43:AE43"/>
    <mergeCell ref="L44:L45"/>
    <mergeCell ref="M44:O44"/>
    <mergeCell ref="T44:T45"/>
    <mergeCell ref="U44:U45"/>
    <mergeCell ref="W44:W45"/>
    <mergeCell ref="X44:Z44"/>
    <mergeCell ref="AD44:AD45"/>
    <mergeCell ref="AE44:AE45"/>
    <mergeCell ref="AE29:AE30"/>
    <mergeCell ref="B41:AG41"/>
    <mergeCell ref="B42:B45"/>
    <mergeCell ref="C42:C45"/>
    <mergeCell ref="G42:G45"/>
    <mergeCell ref="H42:J42"/>
    <mergeCell ref="K42:U42"/>
    <mergeCell ref="V42:AE42"/>
    <mergeCell ref="AG42:AG45"/>
    <mergeCell ref="H43:H45"/>
    <mergeCell ref="AB28:AB30"/>
    <mergeCell ref="AC28:AC30"/>
    <mergeCell ref="AD28:AE28"/>
    <mergeCell ref="L29:L30"/>
    <mergeCell ref="M29:O29"/>
    <mergeCell ref="T29:T30"/>
    <mergeCell ref="U29:U30"/>
    <mergeCell ref="W29:W30"/>
    <mergeCell ref="W43:Z43"/>
    <mergeCell ref="AA43:AA45"/>
    <mergeCell ref="AB43:AB45"/>
    <mergeCell ref="I43:I45"/>
    <mergeCell ref="J43:J45"/>
    <mergeCell ref="K43:K45"/>
    <mergeCell ref="AA6:AA8"/>
    <mergeCell ref="B9:AG9"/>
    <mergeCell ref="B10:AG10"/>
    <mergeCell ref="B26:AG26"/>
    <mergeCell ref="B27:B30"/>
    <mergeCell ref="C27:C30"/>
    <mergeCell ref="G27:G30"/>
    <mergeCell ref="H27:J27"/>
    <mergeCell ref="K27:U27"/>
    <mergeCell ref="V27:AE27"/>
    <mergeCell ref="AG27:AG30"/>
    <mergeCell ref="X29:Z29"/>
    <mergeCell ref="AD29:AD30"/>
    <mergeCell ref="Q28:Q30"/>
    <mergeCell ref="S28:S30"/>
    <mergeCell ref="T28:U28"/>
    <mergeCell ref="V28:V30"/>
    <mergeCell ref="W28:Z28"/>
    <mergeCell ref="AA28:AA30"/>
    <mergeCell ref="H28:H30"/>
    <mergeCell ref="I28:I30"/>
    <mergeCell ref="J28:J30"/>
    <mergeCell ref="K28:K30"/>
    <mergeCell ref="L28:O28"/>
    <mergeCell ref="T6:U6"/>
    <mergeCell ref="L7:L8"/>
    <mergeCell ref="M7:O7"/>
    <mergeCell ref="T7:T8"/>
    <mergeCell ref="U7:U8"/>
    <mergeCell ref="W7:W8"/>
    <mergeCell ref="X7:Z7"/>
    <mergeCell ref="V6:V8"/>
    <mergeCell ref="W6:Z6"/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6"/>
  <sheetViews>
    <sheetView workbookViewId="0">
      <selection sqref="A1:XFD1048576"/>
    </sheetView>
  </sheetViews>
  <sheetFormatPr defaultRowHeight="15" x14ac:dyDescent="0.25"/>
  <cols>
    <col min="1" max="1" width="0.285156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customWidth="1"/>
    <col min="10" max="10" width="8.85546875" style="1" customWidth="1"/>
    <col min="11" max="12" width="6.5703125" customWidth="1"/>
    <col min="13" max="13" width="6.5703125" style="411" customWidth="1"/>
    <col min="14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2:33" ht="0.75" customHeight="1" x14ac:dyDescent="0.25"/>
    <row r="2" spans="2:33" ht="15" customHeight="1" x14ac:dyDescent="0.3">
      <c r="AB2" s="1736"/>
      <c r="AC2" s="1736"/>
      <c r="AD2" s="1736"/>
      <c r="AE2" s="1736"/>
      <c r="AF2" s="1651"/>
    </row>
    <row r="3" spans="2:33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700</v>
      </c>
      <c r="AE3" s="3"/>
      <c r="AF3" s="3"/>
      <c r="AG3" s="3"/>
    </row>
    <row r="4" spans="2:33" ht="21.75" customHeight="1" thickBot="1" x14ac:dyDescent="0.35">
      <c r="B4" s="1739" t="s">
        <v>272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2:33" s="4" customFormat="1" ht="25.5" customHeight="1" thickBot="1" x14ac:dyDescent="0.3">
      <c r="B5" s="1740" t="s">
        <v>2</v>
      </c>
      <c r="C5" s="1741" t="s">
        <v>3</v>
      </c>
      <c r="D5" s="1652"/>
      <c r="E5" s="1652"/>
      <c r="F5" s="1652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682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683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2:33" s="4" customFormat="1" ht="27.75" customHeight="1" thickBot="1" x14ac:dyDescent="0.3">
      <c r="B6" s="1740"/>
      <c r="C6" s="1741"/>
      <c r="D6" s="1652"/>
      <c r="E6" s="1652"/>
      <c r="F6" s="1652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803" t="s">
        <v>18</v>
      </c>
      <c r="U6" s="1804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803" t="s">
        <v>18</v>
      </c>
      <c r="AE6" s="1804"/>
      <c r="AF6" s="1751"/>
      <c r="AG6" s="1754"/>
    </row>
    <row r="7" spans="2:33" s="4" customFormat="1" ht="18" customHeight="1" thickBot="1" x14ac:dyDescent="0.3">
      <c r="B7" s="1740"/>
      <c r="C7" s="1741"/>
      <c r="D7" s="1652"/>
      <c r="E7" s="1652"/>
      <c r="F7" s="1652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2:33" s="4" customFormat="1" ht="168.75" customHeight="1" thickBot="1" x14ac:dyDescent="0.3">
      <c r="B8" s="1740"/>
      <c r="C8" s="1741"/>
      <c r="D8" s="1652"/>
      <c r="E8" s="1652"/>
      <c r="F8" s="1652"/>
      <c r="G8" s="1740"/>
      <c r="H8" s="1740"/>
      <c r="I8" s="1744"/>
      <c r="J8" s="1747"/>
      <c r="K8" s="1744"/>
      <c r="L8" s="1725"/>
      <c r="M8" s="1162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1162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</row>
    <row r="9" spans="2:33" s="4" customFormat="1" ht="18.75" customHeight="1" thickBot="1" x14ac:dyDescent="0.3">
      <c r="B9" s="1898" t="s">
        <v>670</v>
      </c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2:33" s="7" customFormat="1" ht="30.75" customHeight="1" thickBot="1" x14ac:dyDescent="0.3">
      <c r="B10" s="8" t="s">
        <v>307</v>
      </c>
      <c r="C10" s="9" t="s">
        <v>308</v>
      </c>
      <c r="D10" s="10" t="s">
        <v>57</v>
      </c>
      <c r="E10" s="10">
        <v>54</v>
      </c>
      <c r="F10" s="10"/>
      <c r="G10" s="10" t="s">
        <v>57</v>
      </c>
      <c r="H10" s="11">
        <v>54</v>
      </c>
      <c r="I10" s="12"/>
      <c r="J10" s="1656">
        <f>K10+V10</f>
        <v>54</v>
      </c>
      <c r="K10" s="12">
        <f>L10+P10</f>
        <v>54</v>
      </c>
      <c r="L10" s="14">
        <f>M10+N10+O10</f>
        <v>8</v>
      </c>
      <c r="M10" s="14">
        <v>6</v>
      </c>
      <c r="N10" s="14"/>
      <c r="O10" s="14">
        <v>2</v>
      </c>
      <c r="P10" s="14">
        <v>46</v>
      </c>
      <c r="Q10" s="14"/>
      <c r="R10" s="14"/>
      <c r="S10" s="14"/>
      <c r="T10" s="14" t="s">
        <v>58</v>
      </c>
      <c r="U10" s="13"/>
      <c r="V10" s="12">
        <f>W10+AA10</f>
        <v>0</v>
      </c>
      <c r="W10" s="14">
        <f>X10+Y10+Z10</f>
        <v>0</v>
      </c>
      <c r="X10" s="14"/>
      <c r="Y10" s="14"/>
      <c r="Z10" s="14"/>
      <c r="AA10" s="14"/>
      <c r="AB10" s="14"/>
      <c r="AC10" s="14"/>
      <c r="AD10" s="14"/>
      <c r="AE10" s="13"/>
      <c r="AF10" s="12"/>
      <c r="AG10" s="14"/>
    </row>
    <row r="11" spans="2:33" s="7" customFormat="1" ht="43.5" customHeight="1" thickBot="1" x14ac:dyDescent="0.3">
      <c r="B11" s="8" t="s">
        <v>309</v>
      </c>
      <c r="C11" s="9" t="s">
        <v>310</v>
      </c>
      <c r="D11" s="10" t="s">
        <v>311</v>
      </c>
      <c r="E11" s="10">
        <v>216</v>
      </c>
      <c r="F11" s="10"/>
      <c r="G11" s="1680"/>
      <c r="H11" s="11">
        <v>216</v>
      </c>
      <c r="I11" s="1657"/>
      <c r="J11" s="1656">
        <f t="shared" ref="J11:J30" si="0">K11+V11</f>
        <v>108</v>
      </c>
      <c r="K11" s="12">
        <f t="shared" ref="K11:K30" si="1">L11+P11</f>
        <v>108</v>
      </c>
      <c r="L11" s="14">
        <f t="shared" ref="L11:L30" si="2">M11+N11+O11</f>
        <v>18</v>
      </c>
      <c r="M11" s="14"/>
      <c r="N11" s="14"/>
      <c r="O11" s="14">
        <v>18</v>
      </c>
      <c r="P11" s="14">
        <v>90</v>
      </c>
      <c r="Q11" s="14"/>
      <c r="R11" s="14"/>
      <c r="S11" s="14"/>
      <c r="T11" s="14" t="s">
        <v>58</v>
      </c>
      <c r="U11" s="13"/>
      <c r="V11" s="12">
        <f t="shared" ref="V11:V30" si="3">W11+AA11</f>
        <v>0</v>
      </c>
      <c r="W11" s="14">
        <f t="shared" ref="W11:W30" si="4">X11+Y11+Z11</f>
        <v>0</v>
      </c>
      <c r="X11" s="14"/>
      <c r="Y11" s="14"/>
      <c r="Z11" s="14"/>
      <c r="AA11" s="14"/>
      <c r="AB11" s="14"/>
      <c r="AC11" s="14"/>
      <c r="AD11" s="14"/>
      <c r="AE11" s="13"/>
      <c r="AF11" s="12"/>
      <c r="AG11" s="14"/>
    </row>
    <row r="12" spans="2:33" s="7" customFormat="1" ht="21.75" customHeight="1" thickBot="1" x14ac:dyDescent="0.3">
      <c r="B12" s="8" t="s">
        <v>63</v>
      </c>
      <c r="C12" s="9" t="s">
        <v>684</v>
      </c>
      <c r="D12" s="1681">
        <v>42983</v>
      </c>
      <c r="E12" s="10">
        <v>270</v>
      </c>
      <c r="F12" s="10"/>
      <c r="G12" s="10" t="s">
        <v>57</v>
      </c>
      <c r="H12" s="11">
        <v>54</v>
      </c>
      <c r="I12" s="1657"/>
      <c r="J12" s="1656">
        <f t="shared" si="0"/>
        <v>54</v>
      </c>
      <c r="K12" s="12">
        <f t="shared" si="1"/>
        <v>0</v>
      </c>
      <c r="L12" s="14">
        <f t="shared" si="2"/>
        <v>0</v>
      </c>
      <c r="M12" s="14"/>
      <c r="N12" s="14"/>
      <c r="O12" s="14"/>
      <c r="P12" s="14"/>
      <c r="Q12" s="14"/>
      <c r="R12" s="14"/>
      <c r="S12" s="14"/>
      <c r="T12" s="14"/>
      <c r="U12" s="13"/>
      <c r="V12" s="12">
        <f t="shared" si="3"/>
        <v>54</v>
      </c>
      <c r="W12" s="14">
        <f t="shared" si="4"/>
        <v>6</v>
      </c>
      <c r="X12" s="14">
        <v>4</v>
      </c>
      <c r="Y12" s="14"/>
      <c r="Z12" s="14">
        <v>2</v>
      </c>
      <c r="AA12" s="14">
        <v>48</v>
      </c>
      <c r="AB12" s="14"/>
      <c r="AC12" s="14"/>
      <c r="AD12" s="14" t="s">
        <v>58</v>
      </c>
      <c r="AE12" s="13"/>
      <c r="AF12" s="12"/>
      <c r="AG12" s="14"/>
    </row>
    <row r="13" spans="2:33" s="7" customFormat="1" ht="22.5" customHeight="1" thickBot="1" x14ac:dyDescent="0.3">
      <c r="B13" s="8" t="s">
        <v>578</v>
      </c>
      <c r="C13" s="9" t="s">
        <v>60</v>
      </c>
      <c r="D13" s="10" t="s">
        <v>57</v>
      </c>
      <c r="E13" s="10">
        <v>54</v>
      </c>
      <c r="F13" s="10"/>
      <c r="G13" s="10" t="s">
        <v>57</v>
      </c>
      <c r="H13" s="11">
        <v>54</v>
      </c>
      <c r="I13" s="1657"/>
      <c r="J13" s="1656">
        <f t="shared" si="0"/>
        <v>54</v>
      </c>
      <c r="K13" s="12">
        <f t="shared" si="1"/>
        <v>0</v>
      </c>
      <c r="L13" s="14">
        <f t="shared" si="2"/>
        <v>0</v>
      </c>
      <c r="M13" s="14"/>
      <c r="N13" s="14"/>
      <c r="O13" s="14"/>
      <c r="P13" s="14"/>
      <c r="Q13" s="14"/>
      <c r="R13" s="14"/>
      <c r="S13" s="14"/>
      <c r="T13" s="14"/>
      <c r="U13" s="47"/>
      <c r="V13" s="12">
        <f t="shared" si="3"/>
        <v>54</v>
      </c>
      <c r="W13" s="14">
        <f t="shared" si="4"/>
        <v>6</v>
      </c>
      <c r="X13" s="14">
        <v>4</v>
      </c>
      <c r="Y13" s="14"/>
      <c r="Z13" s="14">
        <v>2</v>
      </c>
      <c r="AA13" s="14">
        <v>48</v>
      </c>
      <c r="AB13" s="14"/>
      <c r="AC13" s="14"/>
      <c r="AD13" s="14"/>
      <c r="AE13" s="13" t="s">
        <v>62</v>
      </c>
      <c r="AF13" s="12"/>
      <c r="AG13" s="14"/>
    </row>
    <row r="14" spans="2:33" s="7" customFormat="1" ht="21" customHeight="1" thickBot="1" x14ac:dyDescent="0.3">
      <c r="B14" s="8" t="s">
        <v>69</v>
      </c>
      <c r="C14" s="9" t="s">
        <v>685</v>
      </c>
      <c r="D14" s="10" t="s">
        <v>85</v>
      </c>
      <c r="E14" s="10">
        <v>135</v>
      </c>
      <c r="F14" s="10"/>
      <c r="G14" s="10" t="s">
        <v>675</v>
      </c>
      <c r="H14" s="11">
        <v>27</v>
      </c>
      <c r="I14" s="1657"/>
      <c r="J14" s="1656">
        <f t="shared" si="0"/>
        <v>27</v>
      </c>
      <c r="K14" s="12">
        <f t="shared" si="1"/>
        <v>0</v>
      </c>
      <c r="L14" s="14">
        <f t="shared" si="2"/>
        <v>0</v>
      </c>
      <c r="M14" s="14"/>
      <c r="N14" s="14"/>
      <c r="O14" s="14"/>
      <c r="P14" s="14"/>
      <c r="Q14" s="14"/>
      <c r="R14" s="14"/>
      <c r="S14" s="14"/>
      <c r="T14" s="14"/>
      <c r="U14" s="47"/>
      <c r="V14" s="12">
        <f t="shared" si="3"/>
        <v>27</v>
      </c>
      <c r="W14" s="14">
        <f t="shared" si="4"/>
        <v>4</v>
      </c>
      <c r="X14" s="14">
        <v>2</v>
      </c>
      <c r="Y14" s="14"/>
      <c r="Z14" s="14">
        <v>2</v>
      </c>
      <c r="AA14" s="14">
        <v>23</v>
      </c>
      <c r="AB14" s="14"/>
      <c r="AC14" s="14"/>
      <c r="AD14" s="14"/>
      <c r="AE14" s="13" t="s">
        <v>62</v>
      </c>
      <c r="AF14" s="12"/>
      <c r="AG14" s="14"/>
    </row>
    <row r="15" spans="2:33" s="7" customFormat="1" ht="45.75" customHeight="1" thickBot="1" x14ac:dyDescent="0.3">
      <c r="B15" s="8" t="s">
        <v>74</v>
      </c>
      <c r="C15" s="9" t="s">
        <v>218</v>
      </c>
      <c r="D15" s="10"/>
      <c r="E15" s="10"/>
      <c r="F15" s="10"/>
      <c r="G15" s="10" t="s">
        <v>57</v>
      </c>
      <c r="H15" s="11">
        <v>54</v>
      </c>
      <c r="I15" s="1657"/>
      <c r="J15" s="1656">
        <f t="shared" si="0"/>
        <v>54</v>
      </c>
      <c r="K15" s="12">
        <f t="shared" si="1"/>
        <v>54</v>
      </c>
      <c r="L15" s="14">
        <f t="shared" si="2"/>
        <v>6</v>
      </c>
      <c r="M15" s="14">
        <v>4</v>
      </c>
      <c r="N15" s="14"/>
      <c r="O15" s="14">
        <v>2</v>
      </c>
      <c r="P15" s="14">
        <v>48</v>
      </c>
      <c r="Q15" s="14"/>
      <c r="R15" s="14"/>
      <c r="S15" s="14"/>
      <c r="T15" s="14"/>
      <c r="U15" s="13" t="s">
        <v>62</v>
      </c>
      <c r="V15" s="12">
        <f t="shared" si="3"/>
        <v>0</v>
      </c>
      <c r="W15" s="14">
        <f t="shared" si="4"/>
        <v>0</v>
      </c>
      <c r="X15" s="14"/>
      <c r="Y15" s="14"/>
      <c r="Z15" s="14"/>
      <c r="AA15" s="14"/>
      <c r="AB15" s="14"/>
      <c r="AC15" s="14"/>
      <c r="AD15" s="14"/>
      <c r="AE15" s="13"/>
      <c r="AF15" s="12"/>
      <c r="AG15" s="14"/>
    </row>
    <row r="16" spans="2:33" s="7" customFormat="1" ht="21" customHeight="1" thickBot="1" x14ac:dyDescent="0.3">
      <c r="B16" s="8" t="s">
        <v>219</v>
      </c>
      <c r="C16" s="9" t="s">
        <v>220</v>
      </c>
      <c r="D16" s="10"/>
      <c r="E16" s="10"/>
      <c r="F16" s="10"/>
      <c r="G16" s="10" t="s">
        <v>61</v>
      </c>
      <c r="H16" s="11">
        <v>81</v>
      </c>
      <c r="I16" s="1657"/>
      <c r="J16" s="1656">
        <f t="shared" si="0"/>
        <v>81</v>
      </c>
      <c r="K16" s="12">
        <f t="shared" si="1"/>
        <v>81</v>
      </c>
      <c r="L16" s="14">
        <f t="shared" si="2"/>
        <v>10</v>
      </c>
      <c r="M16" s="14">
        <v>6</v>
      </c>
      <c r="N16" s="14"/>
      <c r="O16" s="14">
        <v>4</v>
      </c>
      <c r="P16" s="14">
        <v>71</v>
      </c>
      <c r="Q16" s="14"/>
      <c r="R16" s="14"/>
      <c r="S16" s="14"/>
      <c r="T16" s="14" t="s">
        <v>58</v>
      </c>
      <c r="U16" s="13"/>
      <c r="V16" s="12">
        <f t="shared" si="3"/>
        <v>0</v>
      </c>
      <c r="W16" s="14">
        <f t="shared" si="4"/>
        <v>0</v>
      </c>
      <c r="X16" s="14"/>
      <c r="Y16" s="14"/>
      <c r="Z16" s="14"/>
      <c r="AA16" s="14"/>
      <c r="AB16" s="14"/>
      <c r="AC16" s="14"/>
      <c r="AD16" s="14"/>
      <c r="AE16" s="13"/>
      <c r="AF16" s="12"/>
      <c r="AG16" s="14"/>
    </row>
    <row r="17" spans="1:33" s="7" customFormat="1" ht="21.75" customHeight="1" thickBot="1" x14ac:dyDescent="0.3">
      <c r="B17" s="8" t="s">
        <v>221</v>
      </c>
      <c r="C17" s="9" t="s">
        <v>686</v>
      </c>
      <c r="D17" s="10"/>
      <c r="E17" s="10"/>
      <c r="F17" s="10"/>
      <c r="G17" s="10" t="s">
        <v>61</v>
      </c>
      <c r="H17" s="11">
        <v>81</v>
      </c>
      <c r="I17" s="1657"/>
      <c r="J17" s="1656">
        <f t="shared" si="0"/>
        <v>81</v>
      </c>
      <c r="K17" s="12">
        <f t="shared" si="1"/>
        <v>81</v>
      </c>
      <c r="L17" s="14">
        <f t="shared" si="2"/>
        <v>10</v>
      </c>
      <c r="M17" s="14">
        <v>6</v>
      </c>
      <c r="N17" s="14"/>
      <c r="O17" s="14">
        <v>4</v>
      </c>
      <c r="P17" s="14">
        <v>71</v>
      </c>
      <c r="Q17" s="14"/>
      <c r="R17" s="14"/>
      <c r="S17" s="14"/>
      <c r="T17" s="14" t="s">
        <v>58</v>
      </c>
      <c r="U17" s="13"/>
      <c r="V17" s="12">
        <f t="shared" si="3"/>
        <v>0</v>
      </c>
      <c r="W17" s="14">
        <f t="shared" si="4"/>
        <v>0</v>
      </c>
      <c r="X17" s="14"/>
      <c r="Y17" s="14"/>
      <c r="Z17" s="14"/>
      <c r="AA17" s="14"/>
      <c r="AB17" s="14"/>
      <c r="AC17" s="14"/>
      <c r="AD17" s="14"/>
      <c r="AE17" s="13"/>
      <c r="AF17" s="12"/>
      <c r="AG17" s="14"/>
    </row>
    <row r="18" spans="1:33" s="7" customFormat="1" ht="32.25" customHeight="1" thickBot="1" x14ac:dyDescent="0.3">
      <c r="B18" s="8" t="s">
        <v>283</v>
      </c>
      <c r="C18" s="9" t="s">
        <v>687</v>
      </c>
      <c r="D18" s="10" t="s">
        <v>61</v>
      </c>
      <c r="E18" s="10">
        <v>81</v>
      </c>
      <c r="F18" s="10"/>
      <c r="G18" s="10" t="s">
        <v>675</v>
      </c>
      <c r="H18" s="11">
        <v>27</v>
      </c>
      <c r="I18" s="1657"/>
      <c r="J18" s="1656">
        <f t="shared" si="0"/>
        <v>27</v>
      </c>
      <c r="K18" s="12">
        <f t="shared" si="1"/>
        <v>27</v>
      </c>
      <c r="L18" s="14">
        <f t="shared" si="2"/>
        <v>6</v>
      </c>
      <c r="M18" s="14">
        <v>4</v>
      </c>
      <c r="N18" s="14"/>
      <c r="O18" s="14">
        <v>2</v>
      </c>
      <c r="P18" s="14">
        <v>21</v>
      </c>
      <c r="Q18" s="14"/>
      <c r="R18" s="14"/>
      <c r="S18" s="14"/>
      <c r="T18" s="14"/>
      <c r="U18" s="13" t="s">
        <v>62</v>
      </c>
      <c r="V18" s="12">
        <f t="shared" si="3"/>
        <v>0</v>
      </c>
      <c r="W18" s="14">
        <f t="shared" si="4"/>
        <v>0</v>
      </c>
      <c r="X18" s="14"/>
      <c r="Y18" s="14"/>
      <c r="Z18" s="14"/>
      <c r="AA18" s="14"/>
      <c r="AB18" s="14"/>
      <c r="AC18" s="14"/>
      <c r="AD18" s="14"/>
      <c r="AE18" s="13"/>
      <c r="AF18" s="12"/>
      <c r="AG18" s="14"/>
    </row>
    <row r="19" spans="1:33" s="7" customFormat="1" ht="32.25" customHeight="1" thickBot="1" x14ac:dyDescent="0.3">
      <c r="B19" s="8" t="s">
        <v>79</v>
      </c>
      <c r="C19" s="9" t="s">
        <v>688</v>
      </c>
      <c r="D19" s="10"/>
      <c r="E19" s="10"/>
      <c r="F19" s="10"/>
      <c r="G19" s="10" t="s">
        <v>689</v>
      </c>
      <c r="H19" s="11">
        <v>54</v>
      </c>
      <c r="I19" s="1657" t="s">
        <v>690</v>
      </c>
      <c r="J19" s="1656">
        <f t="shared" si="0"/>
        <v>54</v>
      </c>
      <c r="K19" s="12">
        <f t="shared" si="1"/>
        <v>54</v>
      </c>
      <c r="L19" s="14">
        <f t="shared" si="2"/>
        <v>6</v>
      </c>
      <c r="M19" s="14">
        <v>4</v>
      </c>
      <c r="N19" s="14"/>
      <c r="O19" s="14">
        <v>2</v>
      </c>
      <c r="P19" s="14">
        <v>48</v>
      </c>
      <c r="Q19" s="14"/>
      <c r="R19" s="14"/>
      <c r="S19" s="14"/>
      <c r="T19" s="14"/>
      <c r="U19" s="13" t="s">
        <v>62</v>
      </c>
      <c r="V19" s="12">
        <f t="shared" si="3"/>
        <v>0</v>
      </c>
      <c r="W19" s="14">
        <f t="shared" si="4"/>
        <v>0</v>
      </c>
      <c r="X19" s="14"/>
      <c r="Y19" s="14"/>
      <c r="Z19" s="14"/>
      <c r="AA19" s="14"/>
      <c r="AB19" s="14"/>
      <c r="AC19" s="14"/>
      <c r="AD19" s="14"/>
      <c r="AE19" s="13"/>
      <c r="AF19" s="12"/>
      <c r="AG19" s="14"/>
    </row>
    <row r="20" spans="1:33" s="7" customFormat="1" ht="41.25" customHeight="1" thickBot="1" x14ac:dyDescent="0.3">
      <c r="B20" s="8" t="s">
        <v>223</v>
      </c>
      <c r="C20" s="9" t="s">
        <v>701</v>
      </c>
      <c r="D20" s="10"/>
      <c r="E20" s="10"/>
      <c r="F20" s="10"/>
      <c r="G20" s="10" t="s">
        <v>57</v>
      </c>
      <c r="H20" s="11">
        <v>54</v>
      </c>
      <c r="I20" s="1657"/>
      <c r="J20" s="1656">
        <f t="shared" si="0"/>
        <v>54</v>
      </c>
      <c r="K20" s="12">
        <f t="shared" si="1"/>
        <v>0</v>
      </c>
      <c r="L20" s="14">
        <f t="shared" si="2"/>
        <v>0</v>
      </c>
      <c r="M20" s="14"/>
      <c r="N20" s="14"/>
      <c r="O20" s="14"/>
      <c r="P20" s="14"/>
      <c r="Q20" s="14"/>
      <c r="R20" s="14"/>
      <c r="S20" s="14"/>
      <c r="T20" s="14"/>
      <c r="U20" s="13"/>
      <c r="V20" s="12">
        <f t="shared" si="3"/>
        <v>54</v>
      </c>
      <c r="W20" s="14">
        <f t="shared" si="4"/>
        <v>6</v>
      </c>
      <c r="X20" s="14">
        <v>4</v>
      </c>
      <c r="Y20" s="14"/>
      <c r="Z20" s="14">
        <v>2</v>
      </c>
      <c r="AA20" s="14">
        <v>48</v>
      </c>
      <c r="AB20" s="14"/>
      <c r="AC20" s="14"/>
      <c r="AD20" s="14"/>
      <c r="AE20" s="13" t="s">
        <v>62</v>
      </c>
      <c r="AF20" s="12"/>
      <c r="AG20" s="14"/>
    </row>
    <row r="21" spans="1:33" s="7" customFormat="1" ht="32.25" customHeight="1" thickBot="1" x14ac:dyDescent="0.3">
      <c r="B21" s="8" t="s">
        <v>187</v>
      </c>
      <c r="C21" s="9" t="s">
        <v>496</v>
      </c>
      <c r="D21" s="10"/>
      <c r="E21" s="10"/>
      <c r="F21" s="10"/>
      <c r="G21" s="10" t="s">
        <v>57</v>
      </c>
      <c r="H21" s="11">
        <v>54</v>
      </c>
      <c r="I21" s="1657"/>
      <c r="J21" s="1656">
        <f t="shared" si="0"/>
        <v>54</v>
      </c>
      <c r="K21" s="12">
        <f t="shared" si="1"/>
        <v>0</v>
      </c>
      <c r="L21" s="14">
        <f t="shared" si="2"/>
        <v>0</v>
      </c>
      <c r="M21" s="14"/>
      <c r="N21" s="14"/>
      <c r="O21" s="14"/>
      <c r="P21" s="14"/>
      <c r="Q21" s="14"/>
      <c r="R21" s="14"/>
      <c r="S21" s="14"/>
      <c r="T21" s="14"/>
      <c r="U21" s="13"/>
      <c r="V21" s="12">
        <f t="shared" si="3"/>
        <v>54</v>
      </c>
      <c r="W21" s="14">
        <f t="shared" si="4"/>
        <v>8</v>
      </c>
      <c r="X21" s="14">
        <v>6</v>
      </c>
      <c r="Y21" s="14"/>
      <c r="Z21" s="14">
        <v>2</v>
      </c>
      <c r="AA21" s="14">
        <v>46</v>
      </c>
      <c r="AB21" s="14"/>
      <c r="AC21" s="14"/>
      <c r="AD21" s="14"/>
      <c r="AE21" s="13" t="s">
        <v>62</v>
      </c>
      <c r="AF21" s="12"/>
      <c r="AG21" s="14"/>
    </row>
    <row r="22" spans="1:33" s="7" customFormat="1" ht="28.5" customHeight="1" thickBot="1" x14ac:dyDescent="0.3">
      <c r="B22" s="8" t="s">
        <v>288</v>
      </c>
      <c r="C22" s="9" t="s">
        <v>289</v>
      </c>
      <c r="D22" s="10" t="s">
        <v>85</v>
      </c>
      <c r="E22" s="10">
        <v>135</v>
      </c>
      <c r="F22" s="10"/>
      <c r="G22" s="10" t="s">
        <v>147</v>
      </c>
      <c r="H22" s="11">
        <v>108</v>
      </c>
      <c r="I22" s="1657"/>
      <c r="J22" s="1656">
        <f t="shared" si="0"/>
        <v>108</v>
      </c>
      <c r="K22" s="12">
        <f t="shared" si="1"/>
        <v>0</v>
      </c>
      <c r="L22" s="14">
        <f t="shared" si="2"/>
        <v>0</v>
      </c>
      <c r="M22" s="14"/>
      <c r="N22" s="14"/>
      <c r="O22" s="14"/>
      <c r="P22" s="14"/>
      <c r="Q22" s="14"/>
      <c r="R22" s="14"/>
      <c r="S22" s="14"/>
      <c r="T22" s="14"/>
      <c r="U22" s="13"/>
      <c r="V22" s="12">
        <f t="shared" si="3"/>
        <v>108</v>
      </c>
      <c r="W22" s="14">
        <f t="shared" si="4"/>
        <v>14</v>
      </c>
      <c r="X22" s="14">
        <v>10</v>
      </c>
      <c r="Y22" s="14"/>
      <c r="Z22" s="14">
        <v>4</v>
      </c>
      <c r="AA22" s="14">
        <v>94</v>
      </c>
      <c r="AB22" s="14"/>
      <c r="AC22" s="14"/>
      <c r="AD22" s="14"/>
      <c r="AE22" s="13" t="s">
        <v>62</v>
      </c>
      <c r="AF22" s="12"/>
      <c r="AG22" s="14"/>
    </row>
    <row r="23" spans="1:33" s="7" customFormat="1" ht="28.5" customHeight="1" thickBot="1" x14ac:dyDescent="0.3">
      <c r="B23" s="8" t="s">
        <v>691</v>
      </c>
      <c r="C23" s="9" t="s">
        <v>500</v>
      </c>
      <c r="D23" s="10"/>
      <c r="E23" s="10"/>
      <c r="F23" s="10"/>
      <c r="G23" s="10" t="s">
        <v>61</v>
      </c>
      <c r="H23" s="11">
        <v>81</v>
      </c>
      <c r="I23" s="1657"/>
      <c r="J23" s="1656">
        <f t="shared" si="0"/>
        <v>81</v>
      </c>
      <c r="K23" s="12">
        <f t="shared" si="1"/>
        <v>81</v>
      </c>
      <c r="L23" s="14">
        <f t="shared" si="2"/>
        <v>6</v>
      </c>
      <c r="M23" s="14">
        <v>4</v>
      </c>
      <c r="N23" s="14"/>
      <c r="O23" s="14">
        <v>2</v>
      </c>
      <c r="P23" s="14">
        <v>75</v>
      </c>
      <c r="Q23" s="14"/>
      <c r="R23" s="14"/>
      <c r="S23" s="14"/>
      <c r="T23" s="14"/>
      <c r="U23" s="13" t="s">
        <v>62</v>
      </c>
      <c r="V23" s="12">
        <f t="shared" si="3"/>
        <v>0</v>
      </c>
      <c r="W23" s="14">
        <f t="shared" si="4"/>
        <v>0</v>
      </c>
      <c r="X23" s="14"/>
      <c r="Y23" s="14"/>
      <c r="Z23" s="14"/>
      <c r="AA23" s="14"/>
      <c r="AB23" s="14"/>
      <c r="AC23" s="14"/>
      <c r="AD23" s="14"/>
      <c r="AE23" s="13"/>
      <c r="AF23" s="12"/>
      <c r="AG23" s="14"/>
    </row>
    <row r="24" spans="1:33" s="7" customFormat="1" ht="28.5" customHeight="1" thickBot="1" x14ac:dyDescent="0.3">
      <c r="B24" s="8" t="s">
        <v>692</v>
      </c>
      <c r="C24" s="9" t="s">
        <v>297</v>
      </c>
      <c r="D24" s="10"/>
      <c r="E24" s="10"/>
      <c r="F24" s="10"/>
      <c r="G24" s="10" t="s">
        <v>61</v>
      </c>
      <c r="H24" s="11">
        <v>81</v>
      </c>
      <c r="I24" s="1657"/>
      <c r="J24" s="1656">
        <f t="shared" si="0"/>
        <v>81</v>
      </c>
      <c r="K24" s="12">
        <f t="shared" si="1"/>
        <v>81</v>
      </c>
      <c r="L24" s="14">
        <f t="shared" si="2"/>
        <v>14</v>
      </c>
      <c r="M24" s="14">
        <v>10</v>
      </c>
      <c r="N24" s="14"/>
      <c r="O24" s="14">
        <v>4</v>
      </c>
      <c r="P24" s="14">
        <v>67</v>
      </c>
      <c r="Q24" s="14"/>
      <c r="R24" s="14"/>
      <c r="S24" s="14"/>
      <c r="T24" s="14"/>
      <c r="U24" s="13" t="s">
        <v>62</v>
      </c>
      <c r="V24" s="12">
        <f t="shared" si="3"/>
        <v>0</v>
      </c>
      <c r="W24" s="14">
        <f t="shared" si="4"/>
        <v>0</v>
      </c>
      <c r="X24" s="14"/>
      <c r="Y24" s="14"/>
      <c r="Z24" s="14"/>
      <c r="AA24" s="14"/>
      <c r="AB24" s="14"/>
      <c r="AC24" s="14"/>
      <c r="AD24" s="14"/>
      <c r="AE24" s="13"/>
      <c r="AF24" s="12"/>
      <c r="AG24" s="14"/>
    </row>
    <row r="25" spans="1:33" s="7" customFormat="1" ht="28.5" customHeight="1" thickBot="1" x14ac:dyDescent="0.3">
      <c r="B25" s="8" t="s">
        <v>693</v>
      </c>
      <c r="C25" s="9" t="s">
        <v>694</v>
      </c>
      <c r="D25" s="10"/>
      <c r="E25" s="10"/>
      <c r="F25" s="10"/>
      <c r="G25" s="10" t="s">
        <v>57</v>
      </c>
      <c r="H25" s="11">
        <v>54</v>
      </c>
      <c r="I25" s="1657"/>
      <c r="J25" s="1656">
        <f t="shared" si="0"/>
        <v>54</v>
      </c>
      <c r="K25" s="12">
        <f t="shared" si="1"/>
        <v>54</v>
      </c>
      <c r="L25" s="14">
        <f t="shared" si="2"/>
        <v>6</v>
      </c>
      <c r="M25" s="14">
        <v>4</v>
      </c>
      <c r="N25" s="14"/>
      <c r="O25" s="14">
        <v>2</v>
      </c>
      <c r="P25" s="14">
        <v>48</v>
      </c>
      <c r="Q25" s="14"/>
      <c r="R25" s="14"/>
      <c r="S25" s="14"/>
      <c r="T25" s="14"/>
      <c r="U25" s="13" t="s">
        <v>62</v>
      </c>
      <c r="V25" s="12">
        <f t="shared" si="3"/>
        <v>0</v>
      </c>
      <c r="W25" s="14">
        <f t="shared" si="4"/>
        <v>0</v>
      </c>
      <c r="X25" s="14"/>
      <c r="Y25" s="14"/>
      <c r="Z25" s="14"/>
      <c r="AA25" s="14"/>
      <c r="AB25" s="14"/>
      <c r="AC25" s="14"/>
      <c r="AD25" s="14"/>
      <c r="AE25" s="13"/>
      <c r="AF25" s="12"/>
      <c r="AG25" s="14"/>
    </row>
    <row r="26" spans="1:33" s="7" customFormat="1" ht="32.25" customHeight="1" thickBot="1" x14ac:dyDescent="0.3">
      <c r="B26" s="8" t="s">
        <v>695</v>
      </c>
      <c r="C26" s="9" t="s">
        <v>505</v>
      </c>
      <c r="D26" s="10"/>
      <c r="E26" s="10"/>
      <c r="F26" s="10"/>
      <c r="G26" s="10" t="s">
        <v>57</v>
      </c>
      <c r="H26" s="11">
        <v>54</v>
      </c>
      <c r="I26" s="1657"/>
      <c r="J26" s="1656">
        <f t="shared" si="0"/>
        <v>54</v>
      </c>
      <c r="K26" s="12">
        <f t="shared" si="1"/>
        <v>0</v>
      </c>
      <c r="L26" s="14">
        <f t="shared" si="2"/>
        <v>0</v>
      </c>
      <c r="M26" s="47"/>
      <c r="N26" s="14"/>
      <c r="O26" s="47"/>
      <c r="P26" s="47"/>
      <c r="Q26" s="14"/>
      <c r="R26" s="14"/>
      <c r="S26" s="14"/>
      <c r="T26" s="14"/>
      <c r="U26" s="47"/>
      <c r="V26" s="12">
        <f t="shared" si="3"/>
        <v>54</v>
      </c>
      <c r="W26" s="14">
        <f t="shared" si="4"/>
        <v>6</v>
      </c>
      <c r="X26" s="14">
        <v>4</v>
      </c>
      <c r="Y26" s="14"/>
      <c r="Z26" s="14">
        <v>2</v>
      </c>
      <c r="AA26" s="14">
        <v>48</v>
      </c>
      <c r="AB26" s="14"/>
      <c r="AC26" s="14"/>
      <c r="AD26" s="14"/>
      <c r="AE26" s="13" t="s">
        <v>62</v>
      </c>
      <c r="AF26" s="12"/>
      <c r="AG26" s="14"/>
    </row>
    <row r="27" spans="1:33" s="7" customFormat="1" ht="18.75" customHeight="1" thickBot="1" x14ac:dyDescent="0.3">
      <c r="B27" s="8" t="s">
        <v>543</v>
      </c>
      <c r="C27" s="9" t="s">
        <v>508</v>
      </c>
      <c r="D27" s="10"/>
      <c r="E27" s="10"/>
      <c r="F27" s="10"/>
      <c r="G27" s="10" t="s">
        <v>355</v>
      </c>
      <c r="H27" s="11">
        <v>189</v>
      </c>
      <c r="I27" s="12"/>
      <c r="J27" s="1656">
        <f t="shared" si="0"/>
        <v>189</v>
      </c>
      <c r="K27" s="12">
        <f t="shared" si="1"/>
        <v>0</v>
      </c>
      <c r="L27" s="14">
        <f t="shared" si="2"/>
        <v>0</v>
      </c>
      <c r="M27" s="47"/>
      <c r="N27" s="14"/>
      <c r="O27" s="47"/>
      <c r="P27" s="47"/>
      <c r="Q27" s="14"/>
      <c r="R27" s="14"/>
      <c r="S27" s="14"/>
      <c r="T27" s="14"/>
      <c r="U27" s="13"/>
      <c r="V27" s="12">
        <f t="shared" si="3"/>
        <v>189</v>
      </c>
      <c r="W27" s="14">
        <f t="shared" si="4"/>
        <v>24</v>
      </c>
      <c r="X27" s="14">
        <v>18</v>
      </c>
      <c r="Y27" s="14"/>
      <c r="Z27" s="14">
        <v>6</v>
      </c>
      <c r="AA27" s="14">
        <v>165</v>
      </c>
      <c r="AB27" s="14"/>
      <c r="AC27" s="14"/>
      <c r="AD27" s="14"/>
      <c r="AE27" s="13" t="s">
        <v>30</v>
      </c>
      <c r="AF27" s="12"/>
      <c r="AG27" s="14"/>
    </row>
    <row r="28" spans="1:33" s="7" customFormat="1" ht="30.75" customHeight="1" thickBot="1" x14ac:dyDescent="0.3">
      <c r="B28" s="8" t="s">
        <v>484</v>
      </c>
      <c r="C28" s="9" t="s">
        <v>510</v>
      </c>
      <c r="D28" s="10" t="s">
        <v>311</v>
      </c>
      <c r="E28" s="10">
        <v>216</v>
      </c>
      <c r="F28" s="10"/>
      <c r="G28" s="10" t="s">
        <v>147</v>
      </c>
      <c r="H28" s="11">
        <v>108</v>
      </c>
      <c r="I28" s="12"/>
      <c r="J28" s="1656">
        <f t="shared" si="0"/>
        <v>108</v>
      </c>
      <c r="K28" s="12">
        <f t="shared" si="1"/>
        <v>0</v>
      </c>
      <c r="L28" s="14">
        <f t="shared" si="2"/>
        <v>0</v>
      </c>
      <c r="M28" s="14"/>
      <c r="N28" s="14"/>
      <c r="O28" s="14"/>
      <c r="P28" s="14"/>
      <c r="Q28" s="14"/>
      <c r="R28" s="14"/>
      <c r="S28" s="14"/>
      <c r="T28" s="14"/>
      <c r="U28" s="13"/>
      <c r="V28" s="12">
        <f t="shared" si="3"/>
        <v>108</v>
      </c>
      <c r="W28" s="14">
        <f t="shared" si="4"/>
        <v>6</v>
      </c>
      <c r="X28" s="14">
        <v>4</v>
      </c>
      <c r="Y28" s="14"/>
      <c r="Z28" s="14">
        <v>2</v>
      </c>
      <c r="AA28" s="14">
        <v>102</v>
      </c>
      <c r="AB28" s="14"/>
      <c r="AC28" s="14"/>
      <c r="AD28" s="14"/>
      <c r="AE28" s="13" t="s">
        <v>62</v>
      </c>
      <c r="AF28" s="12"/>
      <c r="AG28" s="14"/>
    </row>
    <row r="29" spans="1:33" s="7" customFormat="1" ht="45" customHeight="1" thickBot="1" x14ac:dyDescent="0.3">
      <c r="A29" s="1039"/>
      <c r="B29" s="8" t="s">
        <v>696</v>
      </c>
      <c r="C29" s="9" t="s">
        <v>228</v>
      </c>
      <c r="D29" s="10" t="s">
        <v>311</v>
      </c>
      <c r="E29" s="10">
        <v>216</v>
      </c>
      <c r="F29" s="10"/>
      <c r="G29" s="10" t="s">
        <v>85</v>
      </c>
      <c r="H29" s="11">
        <v>135</v>
      </c>
      <c r="I29" s="1682"/>
      <c r="J29" s="1656">
        <f t="shared" si="0"/>
        <v>135</v>
      </c>
      <c r="K29" s="12">
        <f t="shared" si="1"/>
        <v>0</v>
      </c>
      <c r="L29" s="14">
        <f t="shared" si="2"/>
        <v>0</v>
      </c>
      <c r="M29" s="14"/>
      <c r="N29" s="1664"/>
      <c r="O29" s="1664"/>
      <c r="P29" s="14"/>
      <c r="Q29" s="1664"/>
      <c r="R29" s="1664"/>
      <c r="S29" s="1664"/>
      <c r="T29" s="1664"/>
      <c r="U29" s="1683"/>
      <c r="V29" s="12">
        <f t="shared" si="3"/>
        <v>135</v>
      </c>
      <c r="W29" s="14">
        <f t="shared" si="4"/>
        <v>16</v>
      </c>
      <c r="X29" s="325">
        <v>10</v>
      </c>
      <c r="Y29" s="325"/>
      <c r="Z29" s="325">
        <v>6</v>
      </c>
      <c r="AA29" s="325">
        <v>119</v>
      </c>
      <c r="AB29" s="1663"/>
      <c r="AC29" s="1664"/>
      <c r="AD29" s="325"/>
      <c r="AE29" s="13" t="s">
        <v>62</v>
      </c>
      <c r="AF29" s="330"/>
      <c r="AG29" s="1665"/>
    </row>
    <row r="30" spans="1:33" s="97" customFormat="1" ht="39" thickBot="1" x14ac:dyDescent="0.3">
      <c r="B30" s="1042" t="s">
        <v>697</v>
      </c>
      <c r="C30" s="9" t="s">
        <v>702</v>
      </c>
      <c r="D30" s="100" t="s">
        <v>85</v>
      </c>
      <c r="E30" s="100">
        <v>135</v>
      </c>
      <c r="F30" s="100"/>
      <c r="G30" s="1044" t="s">
        <v>147</v>
      </c>
      <c r="H30" s="1045">
        <v>108</v>
      </c>
      <c r="I30" s="107"/>
      <c r="J30" s="1656">
        <f t="shared" si="0"/>
        <v>108</v>
      </c>
      <c r="K30" s="12">
        <f t="shared" si="1"/>
        <v>0</v>
      </c>
      <c r="L30" s="14">
        <f t="shared" si="2"/>
        <v>0</v>
      </c>
      <c r="M30" s="1052"/>
      <c r="N30" s="1052"/>
      <c r="O30" s="1052"/>
      <c r="P30" s="1052"/>
      <c r="Q30" s="1052"/>
      <c r="R30" s="1052"/>
      <c r="S30" s="1052"/>
      <c r="T30" s="1052"/>
      <c r="U30" s="1052"/>
      <c r="V30" s="12">
        <f t="shared" si="3"/>
        <v>108</v>
      </c>
      <c r="W30" s="14">
        <f t="shared" si="4"/>
        <v>6</v>
      </c>
      <c r="X30" s="1696">
        <v>2</v>
      </c>
      <c r="Y30" s="1696"/>
      <c r="Z30" s="1696">
        <v>4</v>
      </c>
      <c r="AA30" s="1696">
        <v>102</v>
      </c>
      <c r="AB30" s="1696"/>
      <c r="AC30" s="109"/>
      <c r="AD30" s="109"/>
      <c r="AE30" s="110" t="s">
        <v>62</v>
      </c>
      <c r="AF30" s="111"/>
      <c r="AG30" s="109"/>
    </row>
    <row r="31" spans="1:33" s="4" customFormat="1" ht="18.75" customHeight="1" thickTop="1" x14ac:dyDescent="0.25">
      <c r="B31" s="978"/>
      <c r="C31" s="496" t="s">
        <v>95</v>
      </c>
      <c r="D31" s="496"/>
      <c r="E31" s="496"/>
      <c r="F31" s="496"/>
      <c r="G31" s="384">
        <f>SUM(G18:G27,G30:G30)</f>
        <v>0</v>
      </c>
      <c r="H31" s="384">
        <f>SUM(H10:H30)</f>
        <v>1728</v>
      </c>
      <c r="I31" s="117">
        <f>SUM(I18:I27,I30:I30)</f>
        <v>0</v>
      </c>
      <c r="J31" s="118">
        <f>SUM(J10:J30)</f>
        <v>1620</v>
      </c>
      <c r="K31" s="1684">
        <f>SUM(K10:K30)</f>
        <v>675</v>
      </c>
      <c r="L31" s="117">
        <f>SUM(L10:L30)</f>
        <v>90</v>
      </c>
      <c r="M31" s="117">
        <f>SUM(M14:M29)</f>
        <v>42</v>
      </c>
      <c r="N31" s="117">
        <f>SUM(N14:N27,N28:N30)</f>
        <v>0</v>
      </c>
      <c r="O31" s="117">
        <f>SUM(O14:O30)</f>
        <v>22</v>
      </c>
      <c r="P31" s="117">
        <f>SUM(P14:P30)</f>
        <v>449</v>
      </c>
      <c r="Q31" s="117"/>
      <c r="R31" s="117"/>
      <c r="S31" s="117"/>
      <c r="T31" s="117">
        <f>SUM(T18:T27,T30:T30)</f>
        <v>0</v>
      </c>
      <c r="U31" s="1685">
        <f>SUM(U18:U27,U30:U30)</f>
        <v>0</v>
      </c>
      <c r="V31" s="1684">
        <f>SUM(V10:V30)</f>
        <v>945</v>
      </c>
      <c r="W31" s="117">
        <f>SUM(W10:W30)</f>
        <v>102</v>
      </c>
      <c r="X31" s="117">
        <f>SUM(X14:X29)</f>
        <v>58</v>
      </c>
      <c r="Y31" s="117">
        <f>SUM(Y18:Y27,Y30:Y30)</f>
        <v>0</v>
      </c>
      <c r="Z31" s="117">
        <f>SUM(Z14:Z29)</f>
        <v>26</v>
      </c>
      <c r="AA31" s="117">
        <f>SUM(AA14:AA29)</f>
        <v>645</v>
      </c>
      <c r="AB31" s="117"/>
      <c r="AC31" s="117"/>
      <c r="AD31" s="117"/>
      <c r="AE31" s="1685"/>
      <c r="AF31" s="897"/>
      <c r="AG31" s="978"/>
    </row>
    <row r="32" spans="1:33" s="4" customFormat="1" ht="18.75" customHeight="1" x14ac:dyDescent="0.25">
      <c r="B32" s="133"/>
      <c r="C32" s="123" t="s">
        <v>96</v>
      </c>
      <c r="D32" s="123"/>
      <c r="E32" s="123"/>
      <c r="F32" s="123"/>
      <c r="G32" s="129"/>
      <c r="H32" s="129"/>
      <c r="I32" s="129"/>
      <c r="J32" s="130"/>
      <c r="K32" s="127"/>
      <c r="L32" s="129">
        <f>L31/2</f>
        <v>45</v>
      </c>
      <c r="M32" s="129"/>
      <c r="N32" s="129"/>
      <c r="O32" s="129"/>
      <c r="P32" s="129"/>
      <c r="Q32" s="129"/>
      <c r="R32" s="129"/>
      <c r="S32" s="129"/>
      <c r="T32" s="129"/>
      <c r="U32" s="508"/>
      <c r="V32" s="127"/>
      <c r="W32" s="129">
        <f>W31/2</f>
        <v>51</v>
      </c>
      <c r="X32" s="129"/>
      <c r="Y32" s="129"/>
      <c r="Z32" s="129"/>
      <c r="AA32" s="129"/>
      <c r="AB32" s="129"/>
      <c r="AC32" s="129"/>
      <c r="AD32" s="129"/>
      <c r="AE32" s="508"/>
      <c r="AF32" s="131"/>
      <c r="AG32" s="132"/>
    </row>
    <row r="33" spans="2:33" s="4" customFormat="1" ht="18.75" customHeight="1" x14ac:dyDescent="0.25">
      <c r="B33" s="133"/>
      <c r="C33" s="123" t="s">
        <v>97</v>
      </c>
      <c r="D33" s="123"/>
      <c r="E33" s="123"/>
      <c r="F33" s="123"/>
      <c r="G33" s="129"/>
      <c r="H33" s="129"/>
      <c r="I33" s="129"/>
      <c r="J33" s="130"/>
      <c r="K33" s="127"/>
      <c r="L33" s="134"/>
      <c r="M33" s="129"/>
      <c r="N33" s="129"/>
      <c r="O33" s="129"/>
      <c r="P33" s="129"/>
      <c r="Q33" s="129"/>
      <c r="R33" s="129"/>
      <c r="S33" s="129"/>
      <c r="T33" s="129">
        <v>4</v>
      </c>
      <c r="U33" s="508"/>
      <c r="V33" s="1686"/>
      <c r="W33" s="134"/>
      <c r="X33" s="134"/>
      <c r="Y33" s="134"/>
      <c r="Z33" s="134"/>
      <c r="AA33" s="134"/>
      <c r="AB33" s="134"/>
      <c r="AC33" s="134"/>
      <c r="AD33" s="129">
        <v>1</v>
      </c>
      <c r="AE33" s="508"/>
      <c r="AF33" s="131"/>
      <c r="AG33" s="133"/>
    </row>
    <row r="34" spans="2:33" s="4" customFormat="1" ht="18.75" customHeight="1" x14ac:dyDescent="0.25">
      <c r="B34" s="133"/>
      <c r="C34" s="123" t="s">
        <v>99</v>
      </c>
      <c r="D34" s="123"/>
      <c r="E34" s="123"/>
      <c r="F34" s="123"/>
      <c r="G34" s="129"/>
      <c r="H34" s="129"/>
      <c r="I34" s="129"/>
      <c r="J34" s="130"/>
      <c r="K34" s="127"/>
      <c r="L34" s="134"/>
      <c r="M34" s="134"/>
      <c r="N34" s="129"/>
      <c r="O34" s="129"/>
      <c r="P34" s="129"/>
      <c r="Q34" s="129"/>
      <c r="R34" s="129"/>
      <c r="S34" s="129"/>
      <c r="T34" s="129"/>
      <c r="U34" s="508">
        <v>5</v>
      </c>
      <c r="V34" s="1686"/>
      <c r="W34" s="134"/>
      <c r="X34" s="134"/>
      <c r="Y34" s="134"/>
      <c r="Z34" s="134"/>
      <c r="AA34" s="134"/>
      <c r="AB34" s="134"/>
      <c r="AC34" s="134"/>
      <c r="AD34" s="129"/>
      <c r="AE34" s="508" t="s">
        <v>698</v>
      </c>
      <c r="AF34" s="131"/>
      <c r="AG34" s="133"/>
    </row>
    <row r="35" spans="2:33" s="4" customFormat="1" ht="32.25" customHeight="1" x14ac:dyDescent="0.25">
      <c r="B35" s="133"/>
      <c r="C35" s="136" t="s">
        <v>102</v>
      </c>
      <c r="D35" s="136"/>
      <c r="E35" s="136"/>
      <c r="F35" s="136"/>
      <c r="G35" s="129"/>
      <c r="H35" s="129"/>
      <c r="I35" s="129"/>
      <c r="J35" s="130"/>
      <c r="K35" s="127"/>
      <c r="L35" s="129"/>
      <c r="M35" s="129"/>
      <c r="N35" s="129"/>
      <c r="O35" s="129"/>
      <c r="P35" s="129"/>
      <c r="Q35" s="129"/>
      <c r="R35" s="129"/>
      <c r="S35" s="129"/>
      <c r="T35" s="134"/>
      <c r="U35" s="1687"/>
      <c r="V35" s="1686"/>
      <c r="W35" s="134"/>
      <c r="X35" s="134"/>
      <c r="Y35" s="134"/>
      <c r="Z35" s="134"/>
      <c r="AA35" s="134"/>
      <c r="AB35" s="134"/>
      <c r="AC35" s="129">
        <v>1</v>
      </c>
      <c r="AD35" s="134"/>
      <c r="AE35" s="1687"/>
      <c r="AF35" s="131"/>
      <c r="AG35" s="133"/>
    </row>
    <row r="36" spans="2:33" s="4" customFormat="1" ht="16.5" customHeight="1" x14ac:dyDescent="0.25">
      <c r="B36" s="133"/>
      <c r="C36" s="635" t="s">
        <v>103</v>
      </c>
      <c r="D36" s="141"/>
      <c r="E36" s="141"/>
      <c r="F36" s="141"/>
      <c r="G36" s="129">
        <f t="shared" ref="G36:AE36" si="5">G31</f>
        <v>0</v>
      </c>
      <c r="H36" s="129">
        <f t="shared" si="5"/>
        <v>1728</v>
      </c>
      <c r="I36" s="129">
        <f t="shared" si="5"/>
        <v>0</v>
      </c>
      <c r="J36" s="124">
        <f t="shared" si="5"/>
        <v>1620</v>
      </c>
      <c r="K36" s="143">
        <f t="shared" si="5"/>
        <v>675</v>
      </c>
      <c r="L36" s="129">
        <f t="shared" si="5"/>
        <v>90</v>
      </c>
      <c r="M36" s="129">
        <f t="shared" si="5"/>
        <v>42</v>
      </c>
      <c r="N36" s="129">
        <f>N31</f>
        <v>0</v>
      </c>
      <c r="O36" s="129">
        <f t="shared" si="5"/>
        <v>22</v>
      </c>
      <c r="P36" s="129">
        <f t="shared" si="5"/>
        <v>449</v>
      </c>
      <c r="Q36" s="129">
        <f t="shared" si="5"/>
        <v>0</v>
      </c>
      <c r="R36" s="129">
        <f t="shared" si="5"/>
        <v>0</v>
      </c>
      <c r="S36" s="129">
        <f t="shared" si="5"/>
        <v>0</v>
      </c>
      <c r="T36" s="129">
        <f t="shared" si="5"/>
        <v>0</v>
      </c>
      <c r="U36" s="508">
        <f t="shared" si="5"/>
        <v>0</v>
      </c>
      <c r="V36" s="127">
        <f t="shared" si="5"/>
        <v>945</v>
      </c>
      <c r="W36" s="129">
        <f t="shared" si="5"/>
        <v>102</v>
      </c>
      <c r="X36" s="129">
        <f t="shared" si="5"/>
        <v>58</v>
      </c>
      <c r="Y36" s="129">
        <f t="shared" si="5"/>
        <v>0</v>
      </c>
      <c r="Z36" s="129">
        <f t="shared" si="5"/>
        <v>26</v>
      </c>
      <c r="AA36" s="129">
        <f t="shared" si="5"/>
        <v>645</v>
      </c>
      <c r="AB36" s="129">
        <f t="shared" si="5"/>
        <v>0</v>
      </c>
      <c r="AC36" s="129">
        <f t="shared" si="5"/>
        <v>0</v>
      </c>
      <c r="AD36" s="129">
        <f t="shared" si="5"/>
        <v>0</v>
      </c>
      <c r="AE36" s="508">
        <f t="shared" si="5"/>
        <v>0</v>
      </c>
      <c r="AF36" s="1679"/>
      <c r="AG36" s="133"/>
    </row>
    <row r="37" spans="2:33" s="4" customFormat="1" ht="24" hidden="1" customHeight="1" x14ac:dyDescent="0.25">
      <c r="H37" s="145"/>
      <c r="J37" s="145"/>
      <c r="M37" s="97"/>
    </row>
    <row r="38" spans="2:33" s="4" customFormat="1" ht="27" hidden="1" customHeight="1" x14ac:dyDescent="0.3">
      <c r="B38" s="1715" t="s">
        <v>104</v>
      </c>
      <c r="C38" s="1716"/>
      <c r="D38" s="1716"/>
      <c r="E38" s="1716"/>
      <c r="F38" s="1716"/>
      <c r="G38" s="1716"/>
      <c r="H38" s="1716"/>
      <c r="I38" s="1716"/>
      <c r="J38" s="1716"/>
      <c r="K38" s="1717"/>
      <c r="L38" s="1717"/>
      <c r="M38" s="1717"/>
      <c r="N38" s="1717"/>
      <c r="O38" s="1717"/>
      <c r="P38" s="1717"/>
      <c r="Q38" s="1717"/>
      <c r="R38" s="1717"/>
      <c r="S38" s="1717"/>
      <c r="T38" s="1717"/>
      <c r="U38" s="1717"/>
      <c r="V38" s="1717"/>
      <c r="W38" s="1717"/>
      <c r="X38" s="1717"/>
      <c r="Y38" s="1717"/>
      <c r="Z38" s="1717"/>
      <c r="AA38" s="1717"/>
      <c r="AB38" s="1717"/>
      <c r="AC38" s="1717"/>
      <c r="AD38" s="1717"/>
      <c r="AE38" s="1717"/>
      <c r="AF38" s="1717"/>
      <c r="AG38" s="1718"/>
    </row>
    <row r="39" spans="2:33" s="4" customFormat="1" ht="31.5" hidden="1" customHeight="1" x14ac:dyDescent="0.25">
      <c r="B39" s="1709" t="s">
        <v>2</v>
      </c>
      <c r="C39" s="1710" t="s">
        <v>3</v>
      </c>
      <c r="D39" s="1650"/>
      <c r="E39" s="1650"/>
      <c r="F39" s="1650"/>
      <c r="G39" s="1709" t="s">
        <v>105</v>
      </c>
      <c r="H39" s="1710" t="s">
        <v>106</v>
      </c>
      <c r="I39" s="1710"/>
      <c r="J39" s="1710"/>
      <c r="K39" s="1719" t="s">
        <v>107</v>
      </c>
      <c r="L39" s="1720"/>
      <c r="M39" s="1720"/>
      <c r="N39" s="1720"/>
      <c r="O39" s="1720"/>
      <c r="P39" s="1720"/>
      <c r="Q39" s="1720"/>
      <c r="R39" s="1720"/>
      <c r="S39" s="1720"/>
      <c r="T39" s="1720"/>
      <c r="U39" s="1721"/>
      <c r="V39" s="1719" t="s">
        <v>108</v>
      </c>
      <c r="W39" s="1720"/>
      <c r="X39" s="1720"/>
      <c r="Y39" s="1720"/>
      <c r="Z39" s="1720"/>
      <c r="AA39" s="1720"/>
      <c r="AB39" s="1720"/>
      <c r="AC39" s="1720"/>
      <c r="AD39" s="1720"/>
      <c r="AE39" s="1721"/>
      <c r="AF39" s="147"/>
      <c r="AG39" s="1722" t="s">
        <v>109</v>
      </c>
    </row>
    <row r="40" spans="2:33" s="4" customFormat="1" ht="36" hidden="1" customHeight="1" x14ac:dyDescent="0.25">
      <c r="B40" s="1709"/>
      <c r="C40" s="1710"/>
      <c r="D40" s="1650"/>
      <c r="E40" s="1650"/>
      <c r="F40" s="1650"/>
      <c r="G40" s="1709"/>
      <c r="H40" s="1709" t="s">
        <v>110</v>
      </c>
      <c r="I40" s="1709" t="s">
        <v>111</v>
      </c>
      <c r="J40" s="1709" t="s">
        <v>112</v>
      </c>
      <c r="K40" s="1714" t="s">
        <v>113</v>
      </c>
      <c r="L40" s="1710" t="s">
        <v>13</v>
      </c>
      <c r="M40" s="1710"/>
      <c r="N40" s="1710"/>
      <c r="O40" s="1710"/>
      <c r="P40" s="1709" t="s">
        <v>114</v>
      </c>
      <c r="Q40" s="1709" t="s">
        <v>115</v>
      </c>
      <c r="R40" s="1649"/>
      <c r="S40" s="1709" t="s">
        <v>116</v>
      </c>
      <c r="T40" s="1707" t="s">
        <v>18</v>
      </c>
      <c r="U40" s="1708"/>
      <c r="V40" s="1714" t="s">
        <v>113</v>
      </c>
      <c r="W40" s="1710" t="s">
        <v>13</v>
      </c>
      <c r="X40" s="1710"/>
      <c r="Y40" s="1710"/>
      <c r="Z40" s="1710"/>
      <c r="AA40" s="1709" t="s">
        <v>114</v>
      </c>
      <c r="AB40" s="1709" t="s">
        <v>117</v>
      </c>
      <c r="AC40" s="1709" t="s">
        <v>116</v>
      </c>
      <c r="AD40" s="1707" t="s">
        <v>18</v>
      </c>
      <c r="AE40" s="1708"/>
      <c r="AF40" s="149"/>
      <c r="AG40" s="1722"/>
    </row>
    <row r="41" spans="2:33" s="4" customFormat="1" ht="15.75" hidden="1" customHeight="1" x14ac:dyDescent="0.25">
      <c r="B41" s="1709"/>
      <c r="C41" s="1710"/>
      <c r="D41" s="1650"/>
      <c r="E41" s="1650"/>
      <c r="F41" s="1650"/>
      <c r="G41" s="1709"/>
      <c r="H41" s="1709"/>
      <c r="I41" s="1709"/>
      <c r="J41" s="1709"/>
      <c r="K41" s="1714"/>
      <c r="L41" s="1709" t="s">
        <v>113</v>
      </c>
      <c r="M41" s="1710" t="s">
        <v>19</v>
      </c>
      <c r="N41" s="1710"/>
      <c r="O41" s="1710"/>
      <c r="P41" s="1709"/>
      <c r="Q41" s="1709"/>
      <c r="R41" s="1649"/>
      <c r="S41" s="1709"/>
      <c r="T41" s="1711" t="s">
        <v>118</v>
      </c>
      <c r="U41" s="1712" t="s">
        <v>119</v>
      </c>
      <c r="V41" s="1714"/>
      <c r="W41" s="1709" t="s">
        <v>113</v>
      </c>
      <c r="X41" s="1710" t="s">
        <v>120</v>
      </c>
      <c r="Y41" s="1710"/>
      <c r="Z41" s="1710"/>
      <c r="AA41" s="1709"/>
      <c r="AB41" s="1709"/>
      <c r="AC41" s="1709"/>
      <c r="AD41" s="1709" t="s">
        <v>118</v>
      </c>
      <c r="AE41" s="1713" t="s">
        <v>119</v>
      </c>
      <c r="AF41" s="150"/>
      <c r="AG41" s="1722"/>
    </row>
    <row r="42" spans="2:33" s="4" customFormat="1" ht="76.5" hidden="1" customHeight="1" x14ac:dyDescent="0.25">
      <c r="B42" s="1709"/>
      <c r="C42" s="1710"/>
      <c r="D42" s="1650"/>
      <c r="E42" s="1650"/>
      <c r="F42" s="1650"/>
      <c r="G42" s="1709"/>
      <c r="H42" s="1709"/>
      <c r="I42" s="1709"/>
      <c r="J42" s="1709"/>
      <c r="K42" s="1714"/>
      <c r="L42" s="1709"/>
      <c r="M42" s="1654" t="s">
        <v>121</v>
      </c>
      <c r="N42" s="1649" t="s">
        <v>122</v>
      </c>
      <c r="O42" s="1649" t="s">
        <v>123</v>
      </c>
      <c r="P42" s="1709"/>
      <c r="Q42" s="1709"/>
      <c r="R42" s="1649"/>
      <c r="S42" s="1709"/>
      <c r="T42" s="1711"/>
      <c r="U42" s="1712"/>
      <c r="V42" s="1714"/>
      <c r="W42" s="1709"/>
      <c r="X42" s="1649" t="s">
        <v>121</v>
      </c>
      <c r="Y42" s="1649" t="s">
        <v>122</v>
      </c>
      <c r="Z42" s="1649" t="s">
        <v>123</v>
      </c>
      <c r="AA42" s="1709"/>
      <c r="AB42" s="1709"/>
      <c r="AC42" s="1709"/>
      <c r="AD42" s="1709"/>
      <c r="AE42" s="1713"/>
      <c r="AF42" s="150"/>
      <c r="AG42" s="1722"/>
    </row>
    <row r="43" spans="2:33" s="4" customFormat="1" ht="12.75" hidden="1" customHeight="1" x14ac:dyDescent="0.25">
      <c r="B43" s="151"/>
      <c r="C43" s="152">
        <v>1</v>
      </c>
      <c r="D43" s="152"/>
      <c r="E43" s="152"/>
      <c r="F43" s="152"/>
      <c r="G43" s="153"/>
      <c r="H43" s="154"/>
      <c r="I43" s="154"/>
      <c r="J43" s="154"/>
      <c r="K43" s="155"/>
      <c r="L43" s="156"/>
      <c r="M43" s="1229"/>
      <c r="N43" s="156"/>
      <c r="O43" s="154"/>
      <c r="P43" s="154"/>
      <c r="Q43" s="154"/>
      <c r="R43" s="154"/>
      <c r="S43" s="156"/>
      <c r="T43" s="156"/>
      <c r="U43" s="157"/>
      <c r="V43" s="155"/>
      <c r="W43" s="156"/>
      <c r="X43" s="154"/>
      <c r="Y43" s="156"/>
      <c r="Z43" s="156"/>
      <c r="AA43" s="158"/>
      <c r="AB43" s="159"/>
      <c r="AC43" s="156"/>
      <c r="AD43" s="154"/>
      <c r="AE43" s="160"/>
      <c r="AF43" s="161"/>
      <c r="AG43" s="1653"/>
    </row>
    <row r="44" spans="2:33" s="4" customFormat="1" ht="15" hidden="1" customHeight="1" x14ac:dyDescent="0.25">
      <c r="B44" s="151"/>
      <c r="C44" s="163">
        <v>2</v>
      </c>
      <c r="D44" s="163"/>
      <c r="E44" s="163"/>
      <c r="F44" s="163"/>
      <c r="G44" s="163"/>
      <c r="H44" s="164"/>
      <c r="I44" s="164"/>
      <c r="J44" s="164"/>
      <c r="K44" s="165"/>
      <c r="L44" s="164"/>
      <c r="M44" s="1237"/>
      <c r="N44" s="164"/>
      <c r="O44" s="164"/>
      <c r="P44" s="164"/>
      <c r="Q44" s="164"/>
      <c r="R44" s="164"/>
      <c r="S44" s="164"/>
      <c r="T44" s="164"/>
      <c r="U44" s="166"/>
      <c r="V44" s="165"/>
      <c r="W44" s="164"/>
      <c r="X44" s="164"/>
      <c r="Y44" s="164"/>
      <c r="Z44" s="164"/>
      <c r="AA44" s="164"/>
      <c r="AB44" s="164"/>
      <c r="AC44" s="164"/>
      <c r="AD44" s="164"/>
      <c r="AE44" s="166"/>
      <c r="AF44" s="167"/>
      <c r="AG44" s="1653"/>
    </row>
    <row r="45" spans="2:33" s="4" customFormat="1" ht="15.75" hidden="1" x14ac:dyDescent="0.25">
      <c r="B45" s="151"/>
      <c r="C45" s="168" t="s">
        <v>95</v>
      </c>
      <c r="D45" s="168"/>
      <c r="E45" s="168"/>
      <c r="F45" s="168"/>
      <c r="G45" s="168"/>
      <c r="H45" s="164"/>
      <c r="I45" s="164"/>
      <c r="J45" s="164"/>
      <c r="K45" s="165"/>
      <c r="L45" s="164"/>
      <c r="M45" s="1237"/>
      <c r="N45" s="164"/>
      <c r="O45" s="164"/>
      <c r="P45" s="164"/>
      <c r="Q45" s="164"/>
      <c r="R45" s="164"/>
      <c r="S45" s="164"/>
      <c r="T45" s="164"/>
      <c r="U45" s="166"/>
      <c r="V45" s="165"/>
      <c r="W45" s="164"/>
      <c r="X45" s="164"/>
      <c r="Y45" s="164"/>
      <c r="Z45" s="164"/>
      <c r="AA45" s="164"/>
      <c r="AB45" s="164"/>
      <c r="AC45" s="164"/>
      <c r="AD45" s="164"/>
      <c r="AE45" s="166"/>
      <c r="AF45" s="167"/>
      <c r="AG45" s="1653"/>
    </row>
    <row r="46" spans="2:33" s="4" customFormat="1" ht="18" hidden="1" customHeight="1" x14ac:dyDescent="0.25">
      <c r="B46" s="151"/>
      <c r="C46" s="168" t="s">
        <v>96</v>
      </c>
      <c r="D46" s="168"/>
      <c r="E46" s="168"/>
      <c r="F46" s="168"/>
      <c r="G46" s="168"/>
      <c r="H46" s="164"/>
      <c r="I46" s="164"/>
      <c r="J46" s="164"/>
      <c r="K46" s="165"/>
      <c r="L46" s="164"/>
      <c r="M46" s="1237"/>
      <c r="N46" s="164"/>
      <c r="O46" s="164"/>
      <c r="P46" s="164"/>
      <c r="Q46" s="164"/>
      <c r="R46" s="164"/>
      <c r="S46" s="164"/>
      <c r="T46" s="164"/>
      <c r="U46" s="166"/>
      <c r="V46" s="165"/>
      <c r="W46" s="164"/>
      <c r="X46" s="164"/>
      <c r="Y46" s="164"/>
      <c r="Z46" s="164"/>
      <c r="AA46" s="164"/>
      <c r="AB46" s="164"/>
      <c r="AC46" s="164"/>
      <c r="AD46" s="164"/>
      <c r="AE46" s="166"/>
      <c r="AF46" s="167"/>
      <c r="AG46" s="169"/>
    </row>
    <row r="47" spans="2:33" s="4" customFormat="1" ht="19.5" hidden="1" customHeight="1" x14ac:dyDescent="0.25">
      <c r="B47" s="151"/>
      <c r="C47" s="168" t="s">
        <v>97</v>
      </c>
      <c r="D47" s="168"/>
      <c r="E47" s="168"/>
      <c r="F47" s="168"/>
      <c r="G47" s="168"/>
      <c r="H47" s="164"/>
      <c r="I47" s="164"/>
      <c r="J47" s="164"/>
      <c r="K47" s="165"/>
      <c r="L47" s="164"/>
      <c r="M47" s="1237"/>
      <c r="N47" s="164"/>
      <c r="O47" s="164"/>
      <c r="P47" s="164"/>
      <c r="Q47" s="164"/>
      <c r="R47" s="164"/>
      <c r="S47" s="164"/>
      <c r="T47" s="164"/>
      <c r="U47" s="166"/>
      <c r="V47" s="165"/>
      <c r="W47" s="164"/>
      <c r="X47" s="164"/>
      <c r="Y47" s="164"/>
      <c r="Z47" s="164"/>
      <c r="AA47" s="164"/>
      <c r="AB47" s="164"/>
      <c r="AC47" s="164"/>
      <c r="AD47" s="164"/>
      <c r="AE47" s="166"/>
      <c r="AF47" s="167"/>
      <c r="AG47" s="1653"/>
    </row>
    <row r="48" spans="2:33" s="4" customFormat="1" ht="15.75" hidden="1" x14ac:dyDescent="0.25">
      <c r="B48" s="151"/>
      <c r="C48" s="168" t="s">
        <v>99</v>
      </c>
      <c r="D48" s="168"/>
      <c r="E48" s="168"/>
      <c r="F48" s="168"/>
      <c r="G48" s="168"/>
      <c r="H48" s="164"/>
      <c r="I48" s="164"/>
      <c r="J48" s="164"/>
      <c r="K48" s="165"/>
      <c r="L48" s="164"/>
      <c r="M48" s="1237"/>
      <c r="N48" s="164"/>
      <c r="O48" s="164"/>
      <c r="P48" s="164"/>
      <c r="Q48" s="164"/>
      <c r="R48" s="164"/>
      <c r="S48" s="164"/>
      <c r="T48" s="164"/>
      <c r="U48" s="166"/>
      <c r="V48" s="165"/>
      <c r="W48" s="164"/>
      <c r="X48" s="164"/>
      <c r="Y48" s="164"/>
      <c r="Z48" s="164"/>
      <c r="AA48" s="164"/>
      <c r="AB48" s="164"/>
      <c r="AC48" s="164"/>
      <c r="AD48" s="164"/>
      <c r="AE48" s="166"/>
      <c r="AF48" s="167"/>
      <c r="AG48" s="1653"/>
    </row>
    <row r="49" spans="2:33" s="4" customFormat="1" ht="32.25" hidden="1" thickBot="1" x14ac:dyDescent="0.3">
      <c r="B49" s="151"/>
      <c r="C49" s="170" t="s">
        <v>102</v>
      </c>
      <c r="D49" s="170"/>
      <c r="E49" s="170"/>
      <c r="F49" s="170"/>
      <c r="G49" s="168"/>
      <c r="H49" s="164"/>
      <c r="I49" s="164"/>
      <c r="J49" s="164"/>
      <c r="K49" s="171"/>
      <c r="L49" s="172"/>
      <c r="M49" s="1242"/>
      <c r="N49" s="172"/>
      <c r="O49" s="172"/>
      <c r="P49" s="172"/>
      <c r="Q49" s="172"/>
      <c r="R49" s="172"/>
      <c r="S49" s="172"/>
      <c r="T49" s="172"/>
      <c r="U49" s="173"/>
      <c r="V49" s="171"/>
      <c r="W49" s="172"/>
      <c r="X49" s="172"/>
      <c r="Y49" s="172"/>
      <c r="Z49" s="172"/>
      <c r="AA49" s="172"/>
      <c r="AB49" s="172"/>
      <c r="AC49" s="172"/>
      <c r="AD49" s="172"/>
      <c r="AE49" s="173"/>
      <c r="AF49" s="174"/>
      <c r="AG49" s="1653"/>
    </row>
    <row r="50" spans="2:33" s="4" customFormat="1" ht="15.75" hidden="1" x14ac:dyDescent="0.25">
      <c r="B50" s="151"/>
      <c r="C50" s="175" t="s">
        <v>103</v>
      </c>
      <c r="D50" s="175"/>
      <c r="E50" s="175"/>
      <c r="F50" s="175"/>
      <c r="G50" s="176"/>
      <c r="H50" s="164"/>
      <c r="I50" s="164"/>
      <c r="J50" s="164"/>
      <c r="K50" s="177"/>
      <c r="L50" s="177"/>
      <c r="M50" s="124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51"/>
    </row>
    <row r="51" spans="2:33" s="4" customFormat="1" ht="16.5" hidden="1" customHeight="1" x14ac:dyDescent="0.25">
      <c r="H51" s="145"/>
      <c r="J51" s="145"/>
      <c r="M51" s="97"/>
    </row>
    <row r="52" spans="2:33" s="4" customFormat="1" ht="144.75" hidden="1" customHeight="1" x14ac:dyDescent="0.25">
      <c r="H52" s="145"/>
      <c r="J52" s="145"/>
      <c r="M52" s="97"/>
    </row>
    <row r="53" spans="2:33" s="4" customFormat="1" ht="21" hidden="1" customHeight="1" x14ac:dyDescent="0.3">
      <c r="B53" s="1715" t="s">
        <v>124</v>
      </c>
      <c r="C53" s="1716"/>
      <c r="D53" s="1716"/>
      <c r="E53" s="1716"/>
      <c r="F53" s="1716"/>
      <c r="G53" s="1716"/>
      <c r="H53" s="1716"/>
      <c r="I53" s="1716"/>
      <c r="J53" s="1716"/>
      <c r="K53" s="1717"/>
      <c r="L53" s="1717"/>
      <c r="M53" s="1717"/>
      <c r="N53" s="1717"/>
      <c r="O53" s="1717"/>
      <c r="P53" s="1717"/>
      <c r="Q53" s="1717"/>
      <c r="R53" s="1717"/>
      <c r="S53" s="1717"/>
      <c r="T53" s="1717"/>
      <c r="U53" s="1717"/>
      <c r="V53" s="1717"/>
      <c r="W53" s="1717"/>
      <c r="X53" s="1717"/>
      <c r="Y53" s="1717"/>
      <c r="Z53" s="1717"/>
      <c r="AA53" s="1717"/>
      <c r="AB53" s="1717"/>
      <c r="AC53" s="1717"/>
      <c r="AD53" s="1717"/>
      <c r="AE53" s="1717"/>
      <c r="AF53" s="1717"/>
      <c r="AG53" s="1718"/>
    </row>
    <row r="54" spans="2:33" s="4" customFormat="1" ht="15.75" hidden="1" customHeight="1" x14ac:dyDescent="0.25">
      <c r="B54" s="1709" t="s">
        <v>2</v>
      </c>
      <c r="C54" s="1710" t="s">
        <v>3</v>
      </c>
      <c r="D54" s="1650"/>
      <c r="E54" s="1650"/>
      <c r="F54" s="1650"/>
      <c r="G54" s="1709" t="s">
        <v>105</v>
      </c>
      <c r="H54" s="1710" t="s">
        <v>106</v>
      </c>
      <c r="I54" s="1710"/>
      <c r="J54" s="1710"/>
      <c r="K54" s="1719" t="s">
        <v>125</v>
      </c>
      <c r="L54" s="1720"/>
      <c r="M54" s="1720"/>
      <c r="N54" s="1720"/>
      <c r="O54" s="1720"/>
      <c r="P54" s="1720"/>
      <c r="Q54" s="1720"/>
      <c r="R54" s="1720"/>
      <c r="S54" s="1720"/>
      <c r="T54" s="1720"/>
      <c r="U54" s="1721"/>
      <c r="V54" s="1719" t="s">
        <v>126</v>
      </c>
      <c r="W54" s="1720"/>
      <c r="X54" s="1720"/>
      <c r="Y54" s="1720"/>
      <c r="Z54" s="1720"/>
      <c r="AA54" s="1720"/>
      <c r="AB54" s="1720"/>
      <c r="AC54" s="1720"/>
      <c r="AD54" s="1720"/>
      <c r="AE54" s="1721"/>
      <c r="AF54" s="147"/>
      <c r="AG54" s="1722" t="s">
        <v>109</v>
      </c>
    </row>
    <row r="55" spans="2:33" s="4" customFormat="1" ht="30.75" hidden="1" customHeight="1" x14ac:dyDescent="0.25">
      <c r="B55" s="1709"/>
      <c r="C55" s="1710"/>
      <c r="D55" s="1650"/>
      <c r="E55" s="1650"/>
      <c r="F55" s="1650"/>
      <c r="G55" s="1709"/>
      <c r="H55" s="1709" t="s">
        <v>110</v>
      </c>
      <c r="I55" s="1709" t="s">
        <v>111</v>
      </c>
      <c r="J55" s="1709" t="s">
        <v>112</v>
      </c>
      <c r="K55" s="1714" t="s">
        <v>113</v>
      </c>
      <c r="L55" s="1710" t="s">
        <v>13</v>
      </c>
      <c r="M55" s="1710"/>
      <c r="N55" s="1710"/>
      <c r="O55" s="1710"/>
      <c r="P55" s="1709" t="s">
        <v>114</v>
      </c>
      <c r="Q55" s="1709" t="s">
        <v>115</v>
      </c>
      <c r="R55" s="1649"/>
      <c r="S55" s="1709" t="s">
        <v>116</v>
      </c>
      <c r="T55" s="1707" t="s">
        <v>18</v>
      </c>
      <c r="U55" s="1708"/>
      <c r="V55" s="1714" t="s">
        <v>113</v>
      </c>
      <c r="W55" s="1710" t="s">
        <v>13</v>
      </c>
      <c r="X55" s="1710"/>
      <c r="Y55" s="1710"/>
      <c r="Z55" s="1710"/>
      <c r="AA55" s="1709" t="s">
        <v>114</v>
      </c>
      <c r="AB55" s="1709" t="s">
        <v>117</v>
      </c>
      <c r="AC55" s="1709" t="s">
        <v>116</v>
      </c>
      <c r="AD55" s="1707" t="s">
        <v>18</v>
      </c>
      <c r="AE55" s="1708"/>
      <c r="AF55" s="149"/>
      <c r="AG55" s="1722"/>
    </row>
    <row r="56" spans="2:33" s="4" customFormat="1" ht="13.5" hidden="1" customHeight="1" x14ac:dyDescent="0.25">
      <c r="B56" s="1709"/>
      <c r="C56" s="1710"/>
      <c r="D56" s="1650"/>
      <c r="E56" s="1650"/>
      <c r="F56" s="1650"/>
      <c r="G56" s="1709"/>
      <c r="H56" s="1709"/>
      <c r="I56" s="1709"/>
      <c r="J56" s="1709"/>
      <c r="K56" s="1714"/>
      <c r="L56" s="1709" t="s">
        <v>113</v>
      </c>
      <c r="M56" s="1710" t="s">
        <v>19</v>
      </c>
      <c r="N56" s="1710"/>
      <c r="O56" s="1710"/>
      <c r="P56" s="1709"/>
      <c r="Q56" s="1709"/>
      <c r="R56" s="1649"/>
      <c r="S56" s="1709"/>
      <c r="T56" s="1711" t="s">
        <v>118</v>
      </c>
      <c r="U56" s="1712" t="s">
        <v>119</v>
      </c>
      <c r="V56" s="1714"/>
      <c r="W56" s="1709" t="s">
        <v>113</v>
      </c>
      <c r="X56" s="1710" t="s">
        <v>120</v>
      </c>
      <c r="Y56" s="1710"/>
      <c r="Z56" s="1710"/>
      <c r="AA56" s="1709"/>
      <c r="AB56" s="1709"/>
      <c r="AC56" s="1709"/>
      <c r="AD56" s="1709" t="s">
        <v>118</v>
      </c>
      <c r="AE56" s="1713" t="s">
        <v>119</v>
      </c>
      <c r="AF56" s="150"/>
      <c r="AG56" s="1722"/>
    </row>
    <row r="57" spans="2:33" s="4" customFormat="1" ht="80.25" hidden="1" customHeight="1" x14ac:dyDescent="0.25">
      <c r="B57" s="1709"/>
      <c r="C57" s="1710"/>
      <c r="D57" s="1650"/>
      <c r="E57" s="1650"/>
      <c r="F57" s="1650"/>
      <c r="G57" s="1709"/>
      <c r="H57" s="1709"/>
      <c r="I57" s="1709"/>
      <c r="J57" s="1709"/>
      <c r="K57" s="1714"/>
      <c r="L57" s="1709"/>
      <c r="M57" s="1654" t="s">
        <v>121</v>
      </c>
      <c r="N57" s="1649" t="s">
        <v>122</v>
      </c>
      <c r="O57" s="1649" t="s">
        <v>123</v>
      </c>
      <c r="P57" s="1709"/>
      <c r="Q57" s="1709"/>
      <c r="R57" s="1649"/>
      <c r="S57" s="1709"/>
      <c r="T57" s="1711"/>
      <c r="U57" s="1712"/>
      <c r="V57" s="1714"/>
      <c r="W57" s="1709"/>
      <c r="X57" s="1649" t="s">
        <v>121</v>
      </c>
      <c r="Y57" s="1649" t="s">
        <v>122</v>
      </c>
      <c r="Z57" s="1649" t="s">
        <v>123</v>
      </c>
      <c r="AA57" s="1709"/>
      <c r="AB57" s="1709"/>
      <c r="AC57" s="1709"/>
      <c r="AD57" s="1709"/>
      <c r="AE57" s="1713"/>
      <c r="AF57" s="150"/>
      <c r="AG57" s="1722"/>
    </row>
    <row r="58" spans="2:33" s="4" customFormat="1" ht="13.5" hidden="1" customHeight="1" x14ac:dyDescent="0.25">
      <c r="B58" s="151"/>
      <c r="C58" s="152">
        <v>1</v>
      </c>
      <c r="D58" s="152"/>
      <c r="E58" s="152"/>
      <c r="F58" s="152"/>
      <c r="G58" s="153"/>
      <c r="H58" s="154"/>
      <c r="I58" s="154"/>
      <c r="J58" s="154"/>
      <c r="K58" s="155"/>
      <c r="L58" s="156"/>
      <c r="M58" s="1229"/>
      <c r="N58" s="156"/>
      <c r="O58" s="154"/>
      <c r="P58" s="154"/>
      <c r="Q58" s="154"/>
      <c r="R58" s="154"/>
      <c r="S58" s="156"/>
      <c r="T58" s="156"/>
      <c r="U58" s="157"/>
      <c r="V58" s="155"/>
      <c r="W58" s="156"/>
      <c r="X58" s="154"/>
      <c r="Y58" s="156"/>
      <c r="Z58" s="156"/>
      <c r="AA58" s="158"/>
      <c r="AB58" s="159"/>
      <c r="AC58" s="156"/>
      <c r="AD58" s="154"/>
      <c r="AE58" s="160"/>
      <c r="AF58" s="161"/>
      <c r="AG58" s="1653"/>
    </row>
    <row r="59" spans="2:33" s="4" customFormat="1" ht="13.5" hidden="1" customHeight="1" x14ac:dyDescent="0.25">
      <c r="B59" s="151"/>
      <c r="C59" s="163">
        <v>2</v>
      </c>
      <c r="D59" s="163"/>
      <c r="E59" s="163"/>
      <c r="F59" s="163"/>
      <c r="G59" s="163"/>
      <c r="H59" s="164"/>
      <c r="I59" s="164"/>
      <c r="J59" s="164"/>
      <c r="K59" s="165"/>
      <c r="L59" s="164"/>
      <c r="M59" s="1237"/>
      <c r="N59" s="164"/>
      <c r="O59" s="164"/>
      <c r="P59" s="164"/>
      <c r="Q59" s="164"/>
      <c r="R59" s="164"/>
      <c r="S59" s="164"/>
      <c r="T59" s="164"/>
      <c r="U59" s="166"/>
      <c r="V59" s="165"/>
      <c r="W59" s="164"/>
      <c r="X59" s="164"/>
      <c r="Y59" s="164"/>
      <c r="Z59" s="164"/>
      <c r="AA59" s="164"/>
      <c r="AB59" s="164"/>
      <c r="AC59" s="164"/>
      <c r="AD59" s="164"/>
      <c r="AE59" s="166"/>
      <c r="AF59" s="167"/>
      <c r="AG59" s="1653"/>
    </row>
    <row r="60" spans="2:33" s="4" customFormat="1" ht="13.5" hidden="1" customHeight="1" x14ac:dyDescent="0.25">
      <c r="B60" s="151"/>
      <c r="C60" s="168" t="s">
        <v>95</v>
      </c>
      <c r="D60" s="168"/>
      <c r="E60" s="168"/>
      <c r="F60" s="168"/>
      <c r="G60" s="168"/>
      <c r="H60" s="164"/>
      <c r="I60" s="164"/>
      <c r="J60" s="164"/>
      <c r="K60" s="165"/>
      <c r="L60" s="164"/>
      <c r="M60" s="1237"/>
      <c r="N60" s="164"/>
      <c r="O60" s="164"/>
      <c r="P60" s="164"/>
      <c r="Q60" s="164"/>
      <c r="R60" s="164"/>
      <c r="S60" s="164"/>
      <c r="T60" s="164"/>
      <c r="U60" s="166"/>
      <c r="V60" s="165"/>
      <c r="W60" s="164"/>
      <c r="X60" s="164"/>
      <c r="Y60" s="164"/>
      <c r="Z60" s="164"/>
      <c r="AA60" s="164"/>
      <c r="AB60" s="164"/>
      <c r="AC60" s="164"/>
      <c r="AD60" s="164"/>
      <c r="AE60" s="166"/>
      <c r="AF60" s="167"/>
      <c r="AG60" s="1653"/>
    </row>
    <row r="61" spans="2:33" s="4" customFormat="1" ht="13.5" hidden="1" customHeight="1" x14ac:dyDescent="0.25">
      <c r="B61" s="151"/>
      <c r="C61" s="168" t="s">
        <v>96</v>
      </c>
      <c r="D61" s="168"/>
      <c r="E61" s="168"/>
      <c r="F61" s="168"/>
      <c r="G61" s="168"/>
      <c r="H61" s="164"/>
      <c r="I61" s="164"/>
      <c r="J61" s="164"/>
      <c r="K61" s="165"/>
      <c r="L61" s="164"/>
      <c r="M61" s="1237"/>
      <c r="N61" s="164"/>
      <c r="O61" s="164"/>
      <c r="P61" s="164"/>
      <c r="Q61" s="164"/>
      <c r="R61" s="164"/>
      <c r="S61" s="164"/>
      <c r="T61" s="164"/>
      <c r="U61" s="166"/>
      <c r="V61" s="165"/>
      <c r="W61" s="164"/>
      <c r="X61" s="164"/>
      <c r="Y61" s="164"/>
      <c r="Z61" s="164"/>
      <c r="AA61" s="164"/>
      <c r="AB61" s="164"/>
      <c r="AC61" s="164"/>
      <c r="AD61" s="164"/>
      <c r="AE61" s="166"/>
      <c r="AF61" s="167"/>
      <c r="AG61" s="169"/>
    </row>
    <row r="62" spans="2:33" s="4" customFormat="1" ht="13.5" hidden="1" customHeight="1" x14ac:dyDescent="0.25">
      <c r="B62" s="151"/>
      <c r="C62" s="168" t="s">
        <v>97</v>
      </c>
      <c r="D62" s="168"/>
      <c r="E62" s="168"/>
      <c r="F62" s="168"/>
      <c r="G62" s="168"/>
      <c r="H62" s="164"/>
      <c r="I62" s="164"/>
      <c r="J62" s="164"/>
      <c r="K62" s="165"/>
      <c r="L62" s="164"/>
      <c r="M62" s="1237"/>
      <c r="N62" s="164"/>
      <c r="O62" s="164"/>
      <c r="P62" s="164"/>
      <c r="Q62" s="164"/>
      <c r="R62" s="164"/>
      <c r="S62" s="164"/>
      <c r="T62" s="164"/>
      <c r="U62" s="166"/>
      <c r="V62" s="165"/>
      <c r="W62" s="164"/>
      <c r="X62" s="164"/>
      <c r="Y62" s="164"/>
      <c r="Z62" s="164"/>
      <c r="AA62" s="164"/>
      <c r="AB62" s="164"/>
      <c r="AC62" s="164"/>
      <c r="AD62" s="164"/>
      <c r="AE62" s="166"/>
      <c r="AF62" s="167"/>
      <c r="AG62" s="1653"/>
    </row>
    <row r="63" spans="2:33" s="4" customFormat="1" ht="13.5" hidden="1" customHeight="1" x14ac:dyDescent="0.25">
      <c r="B63" s="151"/>
      <c r="C63" s="168" t="s">
        <v>99</v>
      </c>
      <c r="D63" s="168"/>
      <c r="E63" s="168"/>
      <c r="F63" s="168"/>
      <c r="G63" s="168"/>
      <c r="H63" s="164"/>
      <c r="I63" s="164"/>
      <c r="J63" s="164"/>
      <c r="K63" s="165"/>
      <c r="L63" s="164"/>
      <c r="M63" s="1237"/>
      <c r="N63" s="164"/>
      <c r="O63" s="164"/>
      <c r="P63" s="164"/>
      <c r="Q63" s="164"/>
      <c r="R63" s="164"/>
      <c r="S63" s="164"/>
      <c r="T63" s="164"/>
      <c r="U63" s="166"/>
      <c r="V63" s="165"/>
      <c r="W63" s="164"/>
      <c r="X63" s="164"/>
      <c r="Y63" s="164"/>
      <c r="Z63" s="164"/>
      <c r="AA63" s="164"/>
      <c r="AB63" s="164"/>
      <c r="AC63" s="164"/>
      <c r="AD63" s="164"/>
      <c r="AE63" s="166"/>
      <c r="AF63" s="167"/>
      <c r="AG63" s="1653"/>
    </row>
    <row r="64" spans="2:33" s="4" customFormat="1" ht="13.5" hidden="1" customHeight="1" x14ac:dyDescent="0.25">
      <c r="B64" s="151"/>
      <c r="C64" s="170" t="s">
        <v>102</v>
      </c>
      <c r="D64" s="170"/>
      <c r="E64" s="170"/>
      <c r="F64" s="170"/>
      <c r="G64" s="168"/>
      <c r="H64" s="164"/>
      <c r="I64" s="164"/>
      <c r="J64" s="164"/>
      <c r="K64" s="165"/>
      <c r="L64" s="164"/>
      <c r="M64" s="1237"/>
      <c r="N64" s="164"/>
      <c r="O64" s="164"/>
      <c r="P64" s="164"/>
      <c r="Q64" s="164"/>
      <c r="R64" s="164"/>
      <c r="S64" s="164"/>
      <c r="T64" s="164"/>
      <c r="U64" s="166"/>
      <c r="V64" s="165"/>
      <c r="W64" s="164"/>
      <c r="X64" s="164"/>
      <c r="Y64" s="164"/>
      <c r="Z64" s="164"/>
      <c r="AA64" s="164"/>
      <c r="AB64" s="164"/>
      <c r="AC64" s="164"/>
      <c r="AD64" s="164"/>
      <c r="AE64" s="166"/>
      <c r="AF64" s="167"/>
      <c r="AG64" s="1653"/>
    </row>
    <row r="65" spans="2:33" s="4" customFormat="1" ht="13.5" hidden="1" customHeight="1" x14ac:dyDescent="0.25">
      <c r="B65" s="151"/>
      <c r="C65" s="175" t="s">
        <v>103</v>
      </c>
      <c r="D65" s="175"/>
      <c r="E65" s="175"/>
      <c r="F65" s="175"/>
      <c r="G65" s="176"/>
      <c r="H65" s="164"/>
      <c r="I65" s="164"/>
      <c r="J65" s="164"/>
      <c r="K65" s="171"/>
      <c r="L65" s="172"/>
      <c r="M65" s="1242"/>
      <c r="N65" s="172"/>
      <c r="O65" s="172"/>
      <c r="P65" s="172"/>
      <c r="Q65" s="172"/>
      <c r="R65" s="172"/>
      <c r="S65" s="172"/>
      <c r="T65" s="172"/>
      <c r="U65" s="173"/>
      <c r="V65" s="171"/>
      <c r="W65" s="172"/>
      <c r="X65" s="172"/>
      <c r="Y65" s="172"/>
      <c r="Z65" s="172"/>
      <c r="AA65" s="172"/>
      <c r="AB65" s="172"/>
      <c r="AC65" s="172"/>
      <c r="AD65" s="172"/>
      <c r="AE65" s="173"/>
      <c r="AF65" s="174"/>
      <c r="AG65" s="1653"/>
    </row>
    <row r="66" spans="2:33" s="4" customFormat="1" ht="13.5" hidden="1" customHeight="1" x14ac:dyDescent="0.25">
      <c r="H66" s="145"/>
      <c r="J66" s="145"/>
      <c r="M66" s="97"/>
    </row>
    <row r="67" spans="2:33" s="4" customFormat="1" ht="27.75" hidden="1" customHeight="1" x14ac:dyDescent="0.25">
      <c r="H67" s="145"/>
      <c r="J67" s="145"/>
      <c r="M67" s="97"/>
    </row>
    <row r="68" spans="2:33" s="4" customFormat="1" ht="24.75" hidden="1" customHeight="1" x14ac:dyDescent="0.3">
      <c r="B68" s="1715" t="s">
        <v>127</v>
      </c>
      <c r="C68" s="1716"/>
      <c r="D68" s="1716"/>
      <c r="E68" s="1716"/>
      <c r="F68" s="1716"/>
      <c r="G68" s="1716"/>
      <c r="H68" s="1716"/>
      <c r="I68" s="1716"/>
      <c r="J68" s="1716"/>
      <c r="K68" s="1717"/>
      <c r="L68" s="1717"/>
      <c r="M68" s="1717"/>
      <c r="N68" s="1717"/>
      <c r="O68" s="1717"/>
      <c r="P68" s="1717"/>
      <c r="Q68" s="1717"/>
      <c r="R68" s="1717"/>
      <c r="S68" s="1717"/>
      <c r="T68" s="1717"/>
      <c r="U68" s="1717"/>
      <c r="V68" s="1717"/>
      <c r="W68" s="1717"/>
      <c r="X68" s="1717"/>
      <c r="Y68" s="1717"/>
      <c r="Z68" s="1717"/>
      <c r="AA68" s="1717"/>
      <c r="AB68" s="1717"/>
      <c r="AC68" s="1717"/>
      <c r="AD68" s="1717"/>
      <c r="AE68" s="1717"/>
      <c r="AF68" s="1717"/>
      <c r="AG68" s="1718"/>
    </row>
    <row r="69" spans="2:33" s="4" customFormat="1" ht="13.5" hidden="1" customHeight="1" x14ac:dyDescent="0.25">
      <c r="B69" s="1709" t="s">
        <v>2</v>
      </c>
      <c r="C69" s="1710" t="s">
        <v>3</v>
      </c>
      <c r="D69" s="1650"/>
      <c r="E69" s="1650"/>
      <c r="F69" s="1650"/>
      <c r="G69" s="1709" t="s">
        <v>105</v>
      </c>
      <c r="H69" s="1710" t="s">
        <v>106</v>
      </c>
      <c r="I69" s="1710"/>
      <c r="J69" s="1710"/>
      <c r="K69" s="1719" t="s">
        <v>128</v>
      </c>
      <c r="L69" s="1720"/>
      <c r="M69" s="1720"/>
      <c r="N69" s="1720"/>
      <c r="O69" s="1720"/>
      <c r="P69" s="1720"/>
      <c r="Q69" s="1720"/>
      <c r="R69" s="1720"/>
      <c r="S69" s="1720"/>
      <c r="T69" s="1720"/>
      <c r="U69" s="1721"/>
      <c r="V69" s="1719" t="s">
        <v>129</v>
      </c>
      <c r="W69" s="1720"/>
      <c r="X69" s="1720"/>
      <c r="Y69" s="1720"/>
      <c r="Z69" s="1720"/>
      <c r="AA69" s="1720"/>
      <c r="AB69" s="1720"/>
      <c r="AC69" s="1720"/>
      <c r="AD69" s="1720"/>
      <c r="AE69" s="1721"/>
      <c r="AF69" s="147"/>
      <c r="AG69" s="1722" t="s">
        <v>109</v>
      </c>
    </row>
    <row r="70" spans="2:33" s="4" customFormat="1" ht="33" hidden="1" customHeight="1" x14ac:dyDescent="0.25">
      <c r="B70" s="1709"/>
      <c r="C70" s="1710"/>
      <c r="D70" s="1650"/>
      <c r="E70" s="1650"/>
      <c r="F70" s="1650"/>
      <c r="G70" s="1709"/>
      <c r="H70" s="1709" t="s">
        <v>110</v>
      </c>
      <c r="I70" s="1709" t="s">
        <v>111</v>
      </c>
      <c r="J70" s="1709" t="s">
        <v>112</v>
      </c>
      <c r="K70" s="1714" t="s">
        <v>113</v>
      </c>
      <c r="L70" s="1710" t="s">
        <v>13</v>
      </c>
      <c r="M70" s="1710"/>
      <c r="N70" s="1710"/>
      <c r="O70" s="1710"/>
      <c r="P70" s="1709" t="s">
        <v>114</v>
      </c>
      <c r="Q70" s="1709" t="s">
        <v>115</v>
      </c>
      <c r="R70" s="1649"/>
      <c r="S70" s="1709" t="s">
        <v>116</v>
      </c>
      <c r="T70" s="1707" t="s">
        <v>18</v>
      </c>
      <c r="U70" s="1708"/>
      <c r="V70" s="1714" t="s">
        <v>113</v>
      </c>
      <c r="W70" s="1710" t="s">
        <v>13</v>
      </c>
      <c r="X70" s="1710"/>
      <c r="Y70" s="1710"/>
      <c r="Z70" s="1710"/>
      <c r="AA70" s="1709" t="s">
        <v>114</v>
      </c>
      <c r="AB70" s="1709" t="s">
        <v>117</v>
      </c>
      <c r="AC70" s="1709" t="s">
        <v>116</v>
      </c>
      <c r="AD70" s="1707" t="s">
        <v>18</v>
      </c>
      <c r="AE70" s="1708"/>
      <c r="AF70" s="149"/>
      <c r="AG70" s="1722"/>
    </row>
    <row r="71" spans="2:33" s="4" customFormat="1" ht="13.5" hidden="1" customHeight="1" x14ac:dyDescent="0.25">
      <c r="B71" s="1709"/>
      <c r="C71" s="1710"/>
      <c r="D71" s="1650"/>
      <c r="E71" s="1650"/>
      <c r="F71" s="1650"/>
      <c r="G71" s="1709"/>
      <c r="H71" s="1709"/>
      <c r="I71" s="1709"/>
      <c r="J71" s="1709"/>
      <c r="K71" s="1714"/>
      <c r="L71" s="1709" t="s">
        <v>113</v>
      </c>
      <c r="M71" s="1710" t="s">
        <v>19</v>
      </c>
      <c r="N71" s="1710"/>
      <c r="O71" s="1710"/>
      <c r="P71" s="1709"/>
      <c r="Q71" s="1709"/>
      <c r="R71" s="1649"/>
      <c r="S71" s="1709"/>
      <c r="T71" s="1711" t="s">
        <v>118</v>
      </c>
      <c r="U71" s="1712" t="s">
        <v>119</v>
      </c>
      <c r="V71" s="1714"/>
      <c r="W71" s="1709" t="s">
        <v>113</v>
      </c>
      <c r="X71" s="1710" t="s">
        <v>120</v>
      </c>
      <c r="Y71" s="1710"/>
      <c r="Z71" s="1710"/>
      <c r="AA71" s="1709"/>
      <c r="AB71" s="1709"/>
      <c r="AC71" s="1709"/>
      <c r="AD71" s="1709" t="s">
        <v>118</v>
      </c>
      <c r="AE71" s="1713" t="s">
        <v>119</v>
      </c>
      <c r="AF71" s="150"/>
      <c r="AG71" s="1722"/>
    </row>
    <row r="72" spans="2:33" s="4" customFormat="1" ht="80.25" hidden="1" customHeight="1" x14ac:dyDescent="0.25">
      <c r="B72" s="1709"/>
      <c r="C72" s="1710"/>
      <c r="D72" s="1650"/>
      <c r="E72" s="1650"/>
      <c r="F72" s="1650"/>
      <c r="G72" s="1709"/>
      <c r="H72" s="1709"/>
      <c r="I72" s="1709"/>
      <c r="J72" s="1709"/>
      <c r="K72" s="1714"/>
      <c r="L72" s="1709"/>
      <c r="M72" s="1654" t="s">
        <v>121</v>
      </c>
      <c r="N72" s="1649" t="s">
        <v>122</v>
      </c>
      <c r="O72" s="1649" t="s">
        <v>123</v>
      </c>
      <c r="P72" s="1709"/>
      <c r="Q72" s="1709"/>
      <c r="R72" s="1649"/>
      <c r="S72" s="1709"/>
      <c r="T72" s="1711"/>
      <c r="U72" s="1712"/>
      <c r="V72" s="1714"/>
      <c r="W72" s="1709"/>
      <c r="X72" s="1649" t="s">
        <v>121</v>
      </c>
      <c r="Y72" s="1649" t="s">
        <v>122</v>
      </c>
      <c r="Z72" s="1649" t="s">
        <v>123</v>
      </c>
      <c r="AA72" s="1709"/>
      <c r="AB72" s="1709"/>
      <c r="AC72" s="1709"/>
      <c r="AD72" s="1709"/>
      <c r="AE72" s="1713"/>
      <c r="AF72" s="150"/>
      <c r="AG72" s="1722"/>
    </row>
    <row r="73" spans="2:33" s="4" customFormat="1" ht="13.5" hidden="1" customHeight="1" x14ac:dyDescent="0.25">
      <c r="B73" s="151"/>
      <c r="C73" s="178">
        <v>1</v>
      </c>
      <c r="D73" s="178"/>
      <c r="E73" s="178"/>
      <c r="F73" s="178"/>
      <c r="G73" s="153"/>
      <c r="H73" s="154"/>
      <c r="I73" s="154"/>
      <c r="J73" s="154"/>
      <c r="K73" s="155"/>
      <c r="L73" s="156"/>
      <c r="M73" s="1229"/>
      <c r="N73" s="156"/>
      <c r="O73" s="154"/>
      <c r="P73" s="154"/>
      <c r="Q73" s="154"/>
      <c r="R73" s="154"/>
      <c r="S73" s="156"/>
      <c r="T73" s="156"/>
      <c r="U73" s="157"/>
      <c r="V73" s="155"/>
      <c r="W73" s="156"/>
      <c r="X73" s="154"/>
      <c r="Y73" s="156"/>
      <c r="Z73" s="156"/>
      <c r="AA73" s="158"/>
      <c r="AB73" s="159"/>
      <c r="AC73" s="156"/>
      <c r="AD73" s="154"/>
      <c r="AE73" s="160"/>
      <c r="AF73" s="161"/>
      <c r="AG73" s="1653"/>
    </row>
    <row r="74" spans="2:33" s="4" customFormat="1" ht="13.5" hidden="1" customHeight="1" x14ac:dyDescent="0.25">
      <c r="B74" s="151"/>
      <c r="C74" s="179">
        <v>2</v>
      </c>
      <c r="D74" s="179"/>
      <c r="E74" s="179"/>
      <c r="F74" s="179"/>
      <c r="G74" s="163"/>
      <c r="H74" s="164"/>
      <c r="I74" s="164"/>
      <c r="J74" s="164"/>
      <c r="K74" s="165"/>
      <c r="L74" s="164"/>
      <c r="M74" s="1237"/>
      <c r="N74" s="164"/>
      <c r="O74" s="164"/>
      <c r="P74" s="164"/>
      <c r="Q74" s="164"/>
      <c r="R74" s="164"/>
      <c r="S74" s="164"/>
      <c r="T74" s="164"/>
      <c r="U74" s="166"/>
      <c r="V74" s="165"/>
      <c r="W74" s="164"/>
      <c r="X74" s="164"/>
      <c r="Y74" s="164"/>
      <c r="Z74" s="164"/>
      <c r="AA74" s="164"/>
      <c r="AB74" s="164"/>
      <c r="AC74" s="164"/>
      <c r="AD74" s="164"/>
      <c r="AE74" s="166"/>
      <c r="AF74" s="167"/>
      <c r="AG74" s="1653"/>
    </row>
    <row r="75" spans="2:33" s="4" customFormat="1" ht="13.5" hidden="1" customHeight="1" x14ac:dyDescent="0.25">
      <c r="B75" s="151"/>
      <c r="C75" s="168" t="s">
        <v>95</v>
      </c>
      <c r="D75" s="168"/>
      <c r="E75" s="168"/>
      <c r="F75" s="168"/>
      <c r="G75" s="168"/>
      <c r="H75" s="164"/>
      <c r="I75" s="164"/>
      <c r="J75" s="164"/>
      <c r="K75" s="165"/>
      <c r="L75" s="164"/>
      <c r="M75" s="1237"/>
      <c r="N75" s="164"/>
      <c r="O75" s="164"/>
      <c r="P75" s="164"/>
      <c r="Q75" s="164"/>
      <c r="R75" s="164"/>
      <c r="S75" s="164"/>
      <c r="T75" s="164"/>
      <c r="U75" s="166"/>
      <c r="V75" s="165"/>
      <c r="W75" s="164"/>
      <c r="X75" s="164"/>
      <c r="Y75" s="164"/>
      <c r="Z75" s="164"/>
      <c r="AA75" s="164"/>
      <c r="AB75" s="164"/>
      <c r="AC75" s="164"/>
      <c r="AD75" s="164"/>
      <c r="AE75" s="166"/>
      <c r="AF75" s="167"/>
      <c r="AG75" s="1653"/>
    </row>
    <row r="76" spans="2:33" s="4" customFormat="1" ht="13.5" hidden="1" customHeight="1" x14ac:dyDescent="0.25">
      <c r="B76" s="151"/>
      <c r="C76" s="168" t="s">
        <v>96</v>
      </c>
      <c r="D76" s="168"/>
      <c r="E76" s="168"/>
      <c r="F76" s="168"/>
      <c r="G76" s="168"/>
      <c r="H76" s="164"/>
      <c r="I76" s="164"/>
      <c r="J76" s="164"/>
      <c r="K76" s="165"/>
      <c r="L76" s="164"/>
      <c r="M76" s="1237"/>
      <c r="N76" s="164"/>
      <c r="O76" s="164"/>
      <c r="P76" s="164"/>
      <c r="Q76" s="164"/>
      <c r="R76" s="164"/>
      <c r="S76" s="164"/>
      <c r="T76" s="164"/>
      <c r="U76" s="166"/>
      <c r="V76" s="165"/>
      <c r="W76" s="164"/>
      <c r="X76" s="164"/>
      <c r="Y76" s="164"/>
      <c r="Z76" s="164"/>
      <c r="AA76" s="164"/>
      <c r="AB76" s="164"/>
      <c r="AC76" s="164"/>
      <c r="AD76" s="164"/>
      <c r="AE76" s="166"/>
      <c r="AF76" s="167"/>
      <c r="AG76" s="169"/>
    </row>
    <row r="77" spans="2:33" s="4" customFormat="1" ht="13.5" hidden="1" customHeight="1" x14ac:dyDescent="0.25">
      <c r="B77" s="151"/>
      <c r="C77" s="168" t="s">
        <v>97</v>
      </c>
      <c r="D77" s="168"/>
      <c r="E77" s="168"/>
      <c r="F77" s="168"/>
      <c r="G77" s="168"/>
      <c r="H77" s="164"/>
      <c r="I77" s="164"/>
      <c r="J77" s="164"/>
      <c r="K77" s="165"/>
      <c r="L77" s="164"/>
      <c r="M77" s="1237"/>
      <c r="N77" s="164"/>
      <c r="O77" s="164"/>
      <c r="P77" s="164"/>
      <c r="Q77" s="164"/>
      <c r="R77" s="164"/>
      <c r="S77" s="164"/>
      <c r="T77" s="164"/>
      <c r="U77" s="166"/>
      <c r="V77" s="165"/>
      <c r="W77" s="164"/>
      <c r="X77" s="164"/>
      <c r="Y77" s="164"/>
      <c r="Z77" s="164"/>
      <c r="AA77" s="164"/>
      <c r="AB77" s="164"/>
      <c r="AC77" s="164"/>
      <c r="AD77" s="164"/>
      <c r="AE77" s="166"/>
      <c r="AF77" s="167"/>
      <c r="AG77" s="1653"/>
    </row>
    <row r="78" spans="2:33" s="4" customFormat="1" ht="13.5" hidden="1" customHeight="1" x14ac:dyDescent="0.25">
      <c r="B78" s="151"/>
      <c r="C78" s="168" t="s">
        <v>99</v>
      </c>
      <c r="D78" s="168"/>
      <c r="E78" s="168"/>
      <c r="F78" s="168"/>
      <c r="G78" s="168"/>
      <c r="H78" s="164"/>
      <c r="I78" s="164"/>
      <c r="J78" s="164"/>
      <c r="K78" s="165"/>
      <c r="L78" s="164"/>
      <c r="M78" s="1237"/>
      <c r="N78" s="164"/>
      <c r="O78" s="164"/>
      <c r="P78" s="164"/>
      <c r="Q78" s="164"/>
      <c r="R78" s="164"/>
      <c r="S78" s="164"/>
      <c r="T78" s="164"/>
      <c r="U78" s="166"/>
      <c r="V78" s="165"/>
      <c r="W78" s="164"/>
      <c r="X78" s="164"/>
      <c r="Y78" s="164"/>
      <c r="Z78" s="164"/>
      <c r="AA78" s="164"/>
      <c r="AB78" s="164"/>
      <c r="AC78" s="164"/>
      <c r="AD78" s="164"/>
      <c r="AE78" s="166"/>
      <c r="AF78" s="167"/>
      <c r="AG78" s="1653"/>
    </row>
    <row r="79" spans="2:33" s="4" customFormat="1" ht="13.5" hidden="1" customHeight="1" x14ac:dyDescent="0.25">
      <c r="B79" s="151"/>
      <c r="C79" s="170" t="s">
        <v>102</v>
      </c>
      <c r="D79" s="170"/>
      <c r="E79" s="170"/>
      <c r="F79" s="170"/>
      <c r="G79" s="168"/>
      <c r="H79" s="164"/>
      <c r="I79" s="164"/>
      <c r="J79" s="164"/>
      <c r="K79" s="165"/>
      <c r="L79" s="164"/>
      <c r="M79" s="1237"/>
      <c r="N79" s="164"/>
      <c r="O79" s="164"/>
      <c r="P79" s="164"/>
      <c r="Q79" s="164"/>
      <c r="R79" s="164"/>
      <c r="S79" s="164"/>
      <c r="T79" s="164"/>
      <c r="U79" s="166"/>
      <c r="V79" s="165"/>
      <c r="W79" s="164"/>
      <c r="X79" s="164"/>
      <c r="Y79" s="164"/>
      <c r="Z79" s="164"/>
      <c r="AA79" s="164"/>
      <c r="AB79" s="164"/>
      <c r="AC79" s="164"/>
      <c r="AD79" s="164"/>
      <c r="AE79" s="166"/>
      <c r="AF79" s="167"/>
      <c r="AG79" s="1653"/>
    </row>
    <row r="80" spans="2:33" s="4" customFormat="1" ht="13.5" hidden="1" customHeight="1" x14ac:dyDescent="0.25">
      <c r="B80" s="151"/>
      <c r="C80" s="175" t="s">
        <v>103</v>
      </c>
      <c r="D80" s="175"/>
      <c r="E80" s="175"/>
      <c r="F80" s="175"/>
      <c r="G80" s="176"/>
      <c r="H80" s="164"/>
      <c r="I80" s="164"/>
      <c r="J80" s="164"/>
      <c r="K80" s="171"/>
      <c r="L80" s="172"/>
      <c r="M80" s="1242"/>
      <c r="N80" s="172"/>
      <c r="O80" s="172"/>
      <c r="P80" s="172"/>
      <c r="Q80" s="172"/>
      <c r="R80" s="172"/>
      <c r="S80" s="172"/>
      <c r="T80" s="172"/>
      <c r="U80" s="173"/>
      <c r="V80" s="171"/>
      <c r="W80" s="172"/>
      <c r="X80" s="172"/>
      <c r="Y80" s="172"/>
      <c r="Z80" s="172"/>
      <c r="AA80" s="172"/>
      <c r="AB80" s="172"/>
      <c r="AC80" s="172"/>
      <c r="AD80" s="172"/>
      <c r="AE80" s="173"/>
      <c r="AF80" s="174"/>
      <c r="AG80" s="1653"/>
    </row>
    <row r="81" spans="2:56" s="4" customFormat="1" ht="13.5" customHeight="1" x14ac:dyDescent="0.25">
      <c r="H81" s="145"/>
      <c r="J81" s="145"/>
      <c r="M81" s="97"/>
    </row>
    <row r="82" spans="2:56" s="4" customFormat="1" ht="11.25" customHeight="1" x14ac:dyDescent="0.25">
      <c r="H82" s="145"/>
      <c r="J82" s="145"/>
      <c r="M82" s="97"/>
    </row>
    <row r="83" spans="2:56" s="4" customFormat="1" ht="21.75" customHeight="1" x14ac:dyDescent="0.3">
      <c r="B83"/>
      <c r="C83" s="180" t="s">
        <v>130</v>
      </c>
      <c r="D83" s="180"/>
      <c r="E83" s="180"/>
      <c r="F83" s="180"/>
      <c r="G83" s="180"/>
      <c r="H83" s="180"/>
      <c r="I83" s="180"/>
      <c r="J83" s="180"/>
      <c r="K83" s="180"/>
      <c r="L83" s="180"/>
      <c r="M83" s="531"/>
      <c r="N83" s="180"/>
      <c r="O83" s="180"/>
      <c r="P83" s="180" t="s">
        <v>131</v>
      </c>
      <c r="Q83" s="180"/>
      <c r="R83" s="180"/>
      <c r="S83" s="180"/>
      <c r="T83" s="180"/>
      <c r="U83" s="180"/>
      <c r="V83" s="180"/>
      <c r="W83" s="181"/>
      <c r="X83" s="181"/>
      <c r="Y83" s="182"/>
      <c r="Z83" s="183"/>
      <c r="AA83" s="183"/>
      <c r="AB83" s="183"/>
      <c r="AC83" s="183"/>
      <c r="AD83" s="184"/>
      <c r="AE83" s="184"/>
      <c r="AF83" s="182"/>
      <c r="AG83" s="185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</row>
    <row r="84" spans="2:56" s="4" customFormat="1" ht="15.75" customHeight="1" x14ac:dyDescent="0.25">
      <c r="C84" s="1706"/>
      <c r="D84" s="1706"/>
      <c r="E84" s="1706"/>
      <c r="F84" s="1706"/>
      <c r="G84" s="1706"/>
      <c r="H84" s="1706"/>
      <c r="I84" s="1706"/>
      <c r="J84" s="1706"/>
      <c r="K84" s="1706"/>
      <c r="L84" s="1706"/>
      <c r="M84" s="1706"/>
      <c r="N84" s="1706"/>
      <c r="O84" s="1706"/>
      <c r="W84" s="4" t="s">
        <v>132</v>
      </c>
      <c r="X84" s="187"/>
      <c r="Y84" s="188" t="s">
        <v>133</v>
      </c>
      <c r="Z84" s="186"/>
      <c r="AA84" s="186"/>
      <c r="AB84" s="186"/>
      <c r="AC84" s="189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</row>
    <row r="85" spans="2:56" s="4" customFormat="1" ht="21.75" customHeight="1" x14ac:dyDescent="0.3">
      <c r="C85" s="1648"/>
      <c r="D85" s="1648"/>
      <c r="E85" s="1648"/>
      <c r="F85" s="1648"/>
      <c r="G85" s="1648"/>
      <c r="H85" s="1648"/>
      <c r="I85" s="1648"/>
      <c r="J85" s="1648"/>
      <c r="K85" s="1648"/>
      <c r="L85" s="1648"/>
      <c r="M85" s="532"/>
      <c r="N85" s="1648"/>
      <c r="O85" s="1648"/>
      <c r="P85" s="180"/>
      <c r="Q85" s="180"/>
      <c r="R85" s="180"/>
      <c r="S85" s="180"/>
      <c r="T85" s="180"/>
      <c r="U85" s="180"/>
      <c r="V85" s="180"/>
      <c r="W85" s="180"/>
      <c r="X85" s="180"/>
      <c r="Y85" s="182"/>
      <c r="Z85" s="182"/>
      <c r="AA85" s="182"/>
      <c r="AB85" s="182"/>
      <c r="AC85" s="192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</row>
    <row r="86" spans="2:56" s="4" customFormat="1" ht="23.25" customHeight="1" x14ac:dyDescent="0.3">
      <c r="C86" s="1648"/>
      <c r="D86" s="1648"/>
      <c r="E86" s="1648"/>
      <c r="F86" s="1648"/>
      <c r="G86" s="1648"/>
      <c r="H86" s="1648"/>
      <c r="I86" s="1648"/>
      <c r="J86" s="1648"/>
      <c r="K86" s="1648"/>
      <c r="L86" s="1648"/>
      <c r="M86" s="532"/>
      <c r="N86" s="1648"/>
      <c r="O86" s="1648"/>
      <c r="P86" s="180" t="s">
        <v>134</v>
      </c>
      <c r="Q86" s="180"/>
      <c r="R86" s="180"/>
      <c r="S86" s="180"/>
      <c r="T86" s="180"/>
      <c r="U86" s="180"/>
      <c r="V86" s="180"/>
      <c r="W86" s="181"/>
      <c r="X86" s="181"/>
      <c r="Y86" s="182"/>
      <c r="Z86" s="183"/>
      <c r="AA86" s="183"/>
      <c r="AB86" s="183"/>
      <c r="AC86" s="18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</row>
    <row r="87" spans="2:56" s="4" customFormat="1" ht="18.75" customHeight="1" x14ac:dyDescent="0.25">
      <c r="C87" s="1648"/>
      <c r="D87" s="1648"/>
      <c r="E87" s="1648"/>
      <c r="F87" s="1648"/>
      <c r="G87" s="1648"/>
      <c r="H87" s="1648"/>
      <c r="I87" s="1648"/>
      <c r="J87" s="1648"/>
      <c r="K87" s="1648"/>
      <c r="L87" s="1648"/>
      <c r="M87" s="532"/>
      <c r="N87" s="1648"/>
      <c r="O87" s="1648"/>
      <c r="W87" s="4" t="s">
        <v>132</v>
      </c>
      <c r="X87" s="187"/>
      <c r="Y87" s="188" t="s">
        <v>133</v>
      </c>
      <c r="Z87" s="186"/>
      <c r="AA87" s="186"/>
      <c r="AB87" s="186"/>
      <c r="AC87" s="189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</row>
    <row r="88" spans="2:56" s="4" customFormat="1" ht="18" customHeight="1" x14ac:dyDescent="0.25">
      <c r="H88" s="145"/>
      <c r="J88" s="145"/>
      <c r="M88" s="97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</row>
    <row r="89" spans="2:56" s="4" customFormat="1" ht="16.5" customHeight="1" x14ac:dyDescent="0.3">
      <c r="H89" s="145"/>
      <c r="J89" s="145"/>
      <c r="M89" s="97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</row>
    <row r="90" spans="2:56" s="4" customFormat="1" ht="27" customHeight="1" x14ac:dyDescent="0.25">
      <c r="H90" s="145"/>
      <c r="J90" s="145"/>
      <c r="M90" s="97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</row>
    <row r="91" spans="2:56" s="4" customFormat="1" ht="25.5" customHeight="1" x14ac:dyDescent="0.25">
      <c r="H91" s="145"/>
      <c r="J91" s="145"/>
      <c r="M91" s="97"/>
    </row>
    <row r="92" spans="2:56" s="4" customFormat="1" ht="13.5" customHeight="1" x14ac:dyDescent="0.25">
      <c r="H92" s="145"/>
      <c r="J92" s="145"/>
      <c r="M92" s="97"/>
    </row>
    <row r="93" spans="2:56" s="4" customFormat="1" ht="28.5" customHeight="1" x14ac:dyDescent="0.25">
      <c r="H93" s="145"/>
      <c r="J93" s="145"/>
      <c r="M93" s="97"/>
    </row>
    <row r="94" spans="2:56" s="4" customFormat="1" ht="13.5" customHeight="1" x14ac:dyDescent="0.25">
      <c r="H94" s="145"/>
      <c r="J94" s="145"/>
      <c r="M94" s="97"/>
    </row>
    <row r="95" spans="2:56" s="4" customFormat="1" ht="13.5" customHeight="1" x14ac:dyDescent="0.25">
      <c r="H95" s="145"/>
      <c r="J95" s="145"/>
      <c r="M95" s="97"/>
    </row>
    <row r="96" spans="2:56" s="4" customFormat="1" ht="13.5" customHeight="1" x14ac:dyDescent="0.25">
      <c r="H96" s="145"/>
      <c r="J96" s="145"/>
      <c r="M96" s="97"/>
    </row>
    <row r="97" spans="8:13" s="4" customFormat="1" ht="13.5" customHeight="1" x14ac:dyDescent="0.25">
      <c r="H97" s="145"/>
      <c r="J97" s="145"/>
      <c r="M97" s="97"/>
    </row>
    <row r="98" spans="8:13" s="4" customFormat="1" ht="13.5" customHeight="1" x14ac:dyDescent="0.25">
      <c r="H98" s="145"/>
      <c r="J98" s="145"/>
      <c r="M98" s="97"/>
    </row>
    <row r="99" spans="8:13" s="4" customFormat="1" ht="13.5" customHeight="1" x14ac:dyDescent="0.25">
      <c r="H99" s="145"/>
      <c r="J99" s="145"/>
      <c r="M99" s="97"/>
    </row>
    <row r="100" spans="8:13" s="4" customFormat="1" ht="13.5" customHeight="1" x14ac:dyDescent="0.25">
      <c r="H100" s="145"/>
      <c r="J100" s="145"/>
      <c r="M100" s="97"/>
    </row>
    <row r="101" spans="8:13" s="4" customFormat="1" ht="13.5" customHeight="1" x14ac:dyDescent="0.25">
      <c r="H101" s="145"/>
      <c r="J101" s="145"/>
      <c r="M101" s="97"/>
    </row>
    <row r="102" spans="8:13" s="4" customFormat="1" ht="13.5" customHeight="1" x14ac:dyDescent="0.25">
      <c r="H102" s="145"/>
      <c r="J102" s="145"/>
      <c r="M102" s="97"/>
    </row>
    <row r="103" spans="8:13" s="4" customFormat="1" ht="13.5" customHeight="1" x14ac:dyDescent="0.25">
      <c r="H103" s="145"/>
      <c r="J103" s="145"/>
      <c r="M103" s="97"/>
    </row>
    <row r="104" spans="8:13" s="4" customFormat="1" ht="13.5" customHeight="1" x14ac:dyDescent="0.25">
      <c r="H104" s="145"/>
      <c r="J104" s="145"/>
      <c r="M104" s="97"/>
    </row>
    <row r="105" spans="8:13" s="4" customFormat="1" ht="13.5" customHeight="1" x14ac:dyDescent="0.25">
      <c r="H105" s="145"/>
      <c r="J105" s="145"/>
      <c r="M105" s="97"/>
    </row>
    <row r="106" spans="8:13" s="4" customFormat="1" x14ac:dyDescent="0.25">
      <c r="H106" s="145"/>
      <c r="J106" s="145"/>
      <c r="M106" s="97"/>
    </row>
    <row r="107" spans="8:13" s="4" customFormat="1" x14ac:dyDescent="0.25">
      <c r="H107" s="145"/>
      <c r="J107" s="145"/>
      <c r="M107" s="97"/>
    </row>
    <row r="108" spans="8:13" s="4" customFormat="1" x14ac:dyDescent="0.25">
      <c r="H108" s="145"/>
      <c r="J108" s="145"/>
      <c r="M108" s="97"/>
    </row>
    <row r="109" spans="8:13" s="4" customFormat="1" x14ac:dyDescent="0.25">
      <c r="H109" s="145"/>
      <c r="J109" s="145"/>
      <c r="M109" s="97"/>
    </row>
    <row r="110" spans="8:13" s="4" customFormat="1" x14ac:dyDescent="0.25">
      <c r="H110" s="145"/>
      <c r="J110" s="145"/>
      <c r="M110" s="97"/>
    </row>
    <row r="111" spans="8:13" s="4" customFormat="1" x14ac:dyDescent="0.25">
      <c r="H111" s="145"/>
      <c r="J111" s="145"/>
      <c r="M111" s="97"/>
    </row>
    <row r="112" spans="8:13" s="4" customFormat="1" x14ac:dyDescent="0.25">
      <c r="H112" s="145"/>
      <c r="J112" s="145"/>
      <c r="M112" s="97"/>
    </row>
    <row r="113" spans="8:13" s="4" customFormat="1" x14ac:dyDescent="0.25">
      <c r="H113" s="145"/>
      <c r="J113" s="145"/>
      <c r="M113" s="97"/>
    </row>
    <row r="114" spans="8:13" s="4" customFormat="1" x14ac:dyDescent="0.25">
      <c r="H114" s="145"/>
      <c r="J114" s="145"/>
      <c r="M114" s="97"/>
    </row>
    <row r="115" spans="8:13" s="4" customFormat="1" ht="81" customHeight="1" x14ac:dyDescent="0.25">
      <c r="H115" s="145"/>
      <c r="J115" s="145"/>
      <c r="M115" s="97"/>
    </row>
    <row r="116" spans="8:13" s="4" customFormat="1" x14ac:dyDescent="0.25">
      <c r="H116" s="145"/>
      <c r="J116" s="145"/>
      <c r="M116" s="97"/>
    </row>
    <row r="117" spans="8:13" s="4" customFormat="1" x14ac:dyDescent="0.25">
      <c r="H117" s="145"/>
      <c r="J117" s="145"/>
      <c r="M117" s="97"/>
    </row>
    <row r="118" spans="8:13" s="4" customFormat="1" x14ac:dyDescent="0.25">
      <c r="H118" s="145"/>
      <c r="J118" s="145"/>
      <c r="M118" s="97"/>
    </row>
    <row r="119" spans="8:13" s="4" customFormat="1" x14ac:dyDescent="0.25">
      <c r="H119" s="145"/>
      <c r="J119" s="145"/>
      <c r="M119" s="97"/>
    </row>
    <row r="120" spans="8:13" s="4" customFormat="1" x14ac:dyDescent="0.25">
      <c r="H120" s="145"/>
      <c r="J120" s="145"/>
      <c r="M120" s="97"/>
    </row>
    <row r="121" spans="8:13" s="4" customFormat="1" ht="36.75" customHeight="1" x14ac:dyDescent="0.25">
      <c r="H121" s="145"/>
      <c r="J121" s="145"/>
      <c r="M121" s="97"/>
    </row>
    <row r="122" spans="8:13" s="4" customFormat="1" x14ac:dyDescent="0.25">
      <c r="H122" s="145"/>
      <c r="J122" s="145"/>
      <c r="M122" s="97"/>
    </row>
    <row r="123" spans="8:13" s="4" customFormat="1" ht="14.25" customHeight="1" x14ac:dyDescent="0.25">
      <c r="H123" s="145"/>
      <c r="J123" s="145"/>
      <c r="M123" s="97"/>
    </row>
    <row r="124" spans="8:13" s="4" customFormat="1" x14ac:dyDescent="0.25">
      <c r="H124" s="145"/>
      <c r="J124" s="145"/>
      <c r="M124" s="97"/>
    </row>
    <row r="125" spans="8:13" s="4" customFormat="1" x14ac:dyDescent="0.25">
      <c r="H125" s="145"/>
      <c r="J125" s="145"/>
      <c r="M125" s="97"/>
    </row>
    <row r="126" spans="8:13" s="4" customFormat="1" x14ac:dyDescent="0.25">
      <c r="H126" s="145"/>
      <c r="J126" s="145"/>
      <c r="M126" s="97"/>
    </row>
    <row r="127" spans="8:13" s="4" customFormat="1" x14ac:dyDescent="0.25">
      <c r="H127" s="145"/>
      <c r="J127" s="145"/>
      <c r="M127" s="97"/>
    </row>
    <row r="128" spans="8:13" s="4" customFormat="1" x14ac:dyDescent="0.25">
      <c r="H128" s="145"/>
      <c r="J128" s="145"/>
      <c r="M128" s="97"/>
    </row>
    <row r="129" spans="8:13" s="4" customFormat="1" x14ac:dyDescent="0.25">
      <c r="H129" s="145"/>
      <c r="J129" s="145"/>
      <c r="M129" s="97"/>
    </row>
    <row r="130" spans="8:13" s="4" customFormat="1" x14ac:dyDescent="0.25">
      <c r="H130" s="145"/>
      <c r="J130" s="145"/>
      <c r="M130" s="97"/>
    </row>
    <row r="131" spans="8:13" s="4" customFormat="1" x14ac:dyDescent="0.25">
      <c r="H131" s="145"/>
      <c r="J131" s="145"/>
      <c r="M131" s="97"/>
    </row>
    <row r="132" spans="8:13" s="4" customFormat="1" x14ac:dyDescent="0.25">
      <c r="H132" s="145"/>
      <c r="J132" s="145"/>
      <c r="M132" s="97"/>
    </row>
    <row r="133" spans="8:13" s="4" customFormat="1" x14ac:dyDescent="0.25">
      <c r="H133" s="145"/>
      <c r="J133" s="145"/>
      <c r="M133" s="97"/>
    </row>
    <row r="134" spans="8:13" s="4" customFormat="1" x14ac:dyDescent="0.25">
      <c r="H134" s="145"/>
      <c r="J134" s="145"/>
      <c r="M134" s="97"/>
    </row>
    <row r="135" spans="8:13" s="4" customFormat="1" x14ac:dyDescent="0.25">
      <c r="H135" s="145"/>
      <c r="J135" s="145"/>
      <c r="M135" s="97"/>
    </row>
    <row r="136" spans="8:13" s="4" customFormat="1" x14ac:dyDescent="0.25">
      <c r="H136" s="145"/>
      <c r="J136" s="145"/>
      <c r="M136" s="97"/>
    </row>
    <row r="137" spans="8:13" s="4" customFormat="1" x14ac:dyDescent="0.25">
      <c r="H137" s="145"/>
      <c r="J137" s="145"/>
      <c r="M137" s="97"/>
    </row>
    <row r="138" spans="8:13" s="4" customFormat="1" x14ac:dyDescent="0.25">
      <c r="H138" s="145"/>
      <c r="J138" s="145"/>
      <c r="M138" s="97"/>
    </row>
    <row r="139" spans="8:13" s="4" customFormat="1" x14ac:dyDescent="0.25">
      <c r="H139" s="145"/>
      <c r="J139" s="145"/>
      <c r="M139" s="97"/>
    </row>
    <row r="140" spans="8:13" s="4" customFormat="1" x14ac:dyDescent="0.25">
      <c r="H140" s="145"/>
      <c r="J140" s="145"/>
      <c r="M140" s="97"/>
    </row>
    <row r="141" spans="8:13" s="4" customFormat="1" x14ac:dyDescent="0.25">
      <c r="H141" s="145"/>
      <c r="J141" s="145"/>
      <c r="M141" s="97"/>
    </row>
    <row r="142" spans="8:13" s="4" customFormat="1" x14ac:dyDescent="0.25">
      <c r="H142" s="145"/>
      <c r="J142" s="145"/>
      <c r="M142" s="97"/>
    </row>
    <row r="143" spans="8:13" s="4" customFormat="1" x14ac:dyDescent="0.25">
      <c r="H143" s="145"/>
      <c r="J143" s="145"/>
      <c r="M143" s="97"/>
    </row>
    <row r="144" spans="8:13" s="4" customFormat="1" x14ac:dyDescent="0.25">
      <c r="H144" s="145"/>
      <c r="J144" s="145"/>
      <c r="M144" s="97"/>
    </row>
    <row r="145" spans="8:13" s="4" customFormat="1" x14ac:dyDescent="0.25">
      <c r="H145" s="145"/>
      <c r="J145" s="145"/>
      <c r="M145" s="97"/>
    </row>
    <row r="146" spans="8:13" s="4" customFormat="1" x14ac:dyDescent="0.25">
      <c r="H146" s="145"/>
      <c r="J146" s="145"/>
      <c r="M146" s="97"/>
    </row>
    <row r="147" spans="8:13" s="4" customFormat="1" x14ac:dyDescent="0.25">
      <c r="H147" s="145"/>
      <c r="J147" s="145"/>
      <c r="M147" s="97"/>
    </row>
    <row r="148" spans="8:13" s="4" customFormat="1" x14ac:dyDescent="0.25">
      <c r="H148" s="145"/>
      <c r="J148" s="145"/>
      <c r="M148" s="97"/>
    </row>
    <row r="149" spans="8:13" s="4" customFormat="1" x14ac:dyDescent="0.25">
      <c r="H149" s="145"/>
      <c r="J149" s="145"/>
      <c r="M149" s="97"/>
    </row>
    <row r="150" spans="8:13" s="4" customFormat="1" x14ac:dyDescent="0.25">
      <c r="H150" s="145"/>
      <c r="J150" s="145"/>
      <c r="M150" s="97"/>
    </row>
    <row r="151" spans="8:13" s="4" customFormat="1" x14ac:dyDescent="0.25">
      <c r="H151" s="145"/>
      <c r="J151" s="145"/>
      <c r="M151" s="97"/>
    </row>
    <row r="152" spans="8:13" s="4" customFormat="1" x14ac:dyDescent="0.25">
      <c r="H152" s="145"/>
      <c r="J152" s="145"/>
      <c r="M152" s="97"/>
    </row>
    <row r="153" spans="8:13" s="4" customFormat="1" x14ac:dyDescent="0.25">
      <c r="H153" s="145"/>
      <c r="J153" s="145"/>
      <c r="M153" s="97"/>
    </row>
    <row r="154" spans="8:13" s="4" customFormat="1" x14ac:dyDescent="0.25">
      <c r="H154" s="145"/>
      <c r="J154" s="145"/>
      <c r="M154" s="97"/>
    </row>
    <row r="155" spans="8:13" s="4" customFormat="1" x14ac:dyDescent="0.25">
      <c r="H155" s="145"/>
      <c r="J155" s="145"/>
      <c r="M155" s="97"/>
    </row>
    <row r="156" spans="8:13" s="4" customFormat="1" x14ac:dyDescent="0.25">
      <c r="H156" s="145"/>
      <c r="J156" s="145"/>
      <c r="M156" s="97"/>
    </row>
    <row r="157" spans="8:13" s="4" customFormat="1" x14ac:dyDescent="0.25">
      <c r="H157" s="145"/>
      <c r="J157" s="145"/>
      <c r="M157" s="97"/>
    </row>
    <row r="158" spans="8:13" s="145" customFormat="1" ht="12.75" x14ac:dyDescent="0.2">
      <c r="M158" s="533"/>
    </row>
    <row r="159" spans="8:13" s="145" customFormat="1" ht="12.75" x14ac:dyDescent="0.2">
      <c r="M159" s="533"/>
    </row>
    <row r="160" spans="8:13" s="145" customFormat="1" ht="12.75" x14ac:dyDescent="0.2">
      <c r="M160" s="533"/>
    </row>
    <row r="161" spans="8:13" s="4" customFormat="1" x14ac:dyDescent="0.25">
      <c r="H161" s="145"/>
      <c r="J161" s="145"/>
      <c r="M161" s="97"/>
    </row>
    <row r="162" spans="8:13" s="4" customFormat="1" x14ac:dyDescent="0.25">
      <c r="H162" s="145"/>
      <c r="J162" s="145"/>
      <c r="M162" s="97"/>
    </row>
    <row r="163" spans="8:13" s="4" customFormat="1" x14ac:dyDescent="0.25">
      <c r="H163" s="145"/>
      <c r="J163" s="145"/>
      <c r="M163" s="97"/>
    </row>
    <row r="164" spans="8:13" s="4" customFormat="1" x14ac:dyDescent="0.25">
      <c r="H164" s="145"/>
      <c r="J164" s="145"/>
      <c r="M164" s="97"/>
    </row>
    <row r="165" spans="8:13" s="4" customFormat="1" x14ac:dyDescent="0.25">
      <c r="H165" s="145"/>
      <c r="J165" s="145"/>
      <c r="M165" s="97"/>
    </row>
    <row r="166" spans="8:13" s="4" customFormat="1" x14ac:dyDescent="0.25">
      <c r="H166" s="145"/>
      <c r="J166" s="145"/>
      <c r="M166" s="97"/>
    </row>
    <row r="167" spans="8:13" s="4" customFormat="1" x14ac:dyDescent="0.25">
      <c r="H167" s="145"/>
      <c r="J167" s="145"/>
      <c r="M167" s="97"/>
    </row>
    <row r="168" spans="8:13" s="4" customFormat="1" x14ac:dyDescent="0.25">
      <c r="H168" s="145"/>
      <c r="J168" s="145"/>
      <c r="M168" s="97"/>
    </row>
    <row r="169" spans="8:13" s="4" customFormat="1" x14ac:dyDescent="0.25">
      <c r="H169" s="145"/>
      <c r="J169" s="145"/>
      <c r="M169" s="97"/>
    </row>
    <row r="170" spans="8:13" s="4" customFormat="1" ht="36.75" customHeight="1" x14ac:dyDescent="0.25">
      <c r="H170" s="145"/>
      <c r="J170" s="145"/>
      <c r="M170" s="97"/>
    </row>
    <row r="171" spans="8:13" s="4" customFormat="1" x14ac:dyDescent="0.25">
      <c r="H171" s="145"/>
      <c r="J171" s="145"/>
      <c r="M171" s="97"/>
    </row>
    <row r="172" spans="8:13" s="4" customFormat="1" x14ac:dyDescent="0.25">
      <c r="H172" s="145"/>
      <c r="J172" s="145"/>
      <c r="M172" s="97"/>
    </row>
    <row r="173" spans="8:13" s="4" customFormat="1" x14ac:dyDescent="0.25">
      <c r="H173" s="145"/>
      <c r="J173" s="145"/>
      <c r="M173" s="97"/>
    </row>
    <row r="174" spans="8:13" s="4" customFormat="1" x14ac:dyDescent="0.25">
      <c r="H174" s="145"/>
      <c r="J174" s="145"/>
      <c r="M174" s="97"/>
    </row>
    <row r="175" spans="8:13" s="4" customFormat="1" x14ac:dyDescent="0.25">
      <c r="H175" s="145"/>
      <c r="J175" s="145"/>
      <c r="M175" s="97"/>
    </row>
    <row r="176" spans="8:13" s="4" customFormat="1" x14ac:dyDescent="0.25">
      <c r="H176" s="145"/>
      <c r="J176" s="145"/>
      <c r="M176" s="97"/>
    </row>
    <row r="177" spans="8:13" s="4" customFormat="1" x14ac:dyDescent="0.25">
      <c r="H177" s="145"/>
      <c r="J177" s="145"/>
      <c r="M177" s="97"/>
    </row>
    <row r="178" spans="8:13" s="4" customFormat="1" x14ac:dyDescent="0.25">
      <c r="H178" s="145"/>
      <c r="J178" s="145"/>
      <c r="M178" s="97"/>
    </row>
    <row r="179" spans="8:13" s="4" customFormat="1" x14ac:dyDescent="0.25">
      <c r="H179" s="145"/>
      <c r="J179" s="145"/>
      <c r="M179" s="97"/>
    </row>
    <row r="180" spans="8:13" s="4" customFormat="1" x14ac:dyDescent="0.25">
      <c r="H180" s="145"/>
      <c r="J180" s="145"/>
      <c r="M180" s="97"/>
    </row>
    <row r="181" spans="8:13" s="4" customFormat="1" x14ac:dyDescent="0.25">
      <c r="H181" s="145"/>
      <c r="J181" s="145"/>
      <c r="M181" s="97"/>
    </row>
    <row r="182" spans="8:13" s="4" customFormat="1" x14ac:dyDescent="0.25">
      <c r="H182" s="145"/>
      <c r="J182" s="145"/>
      <c r="M182" s="97"/>
    </row>
    <row r="183" spans="8:13" s="4" customFormat="1" x14ac:dyDescent="0.25">
      <c r="H183" s="145"/>
      <c r="J183" s="145"/>
      <c r="M183" s="97"/>
    </row>
    <row r="184" spans="8:13" s="4" customFormat="1" x14ac:dyDescent="0.25">
      <c r="H184" s="145"/>
      <c r="J184" s="145"/>
      <c r="M184" s="97"/>
    </row>
    <row r="185" spans="8:13" s="4" customFormat="1" x14ac:dyDescent="0.25">
      <c r="H185" s="145"/>
      <c r="J185" s="145"/>
      <c r="M185" s="97"/>
    </row>
    <row r="186" spans="8:13" s="4" customFormat="1" x14ac:dyDescent="0.25">
      <c r="H186" s="145"/>
      <c r="J186" s="145"/>
      <c r="M186" s="97"/>
    </row>
    <row r="187" spans="8:13" s="4" customFormat="1" x14ac:dyDescent="0.25">
      <c r="H187" s="145"/>
      <c r="J187" s="145"/>
      <c r="M187" s="97"/>
    </row>
    <row r="188" spans="8:13" s="4" customFormat="1" x14ac:dyDescent="0.25">
      <c r="H188" s="145"/>
      <c r="J188" s="145"/>
      <c r="M188" s="97"/>
    </row>
    <row r="189" spans="8:13" s="4" customFormat="1" x14ac:dyDescent="0.25">
      <c r="H189" s="145"/>
      <c r="J189" s="145"/>
      <c r="M189" s="97"/>
    </row>
    <row r="190" spans="8:13" s="4" customFormat="1" x14ac:dyDescent="0.25">
      <c r="H190" s="145"/>
      <c r="J190" s="145"/>
      <c r="M190" s="97"/>
    </row>
    <row r="191" spans="8:13" s="4" customFormat="1" x14ac:dyDescent="0.25">
      <c r="H191" s="145"/>
      <c r="J191" s="145"/>
      <c r="M191" s="97"/>
    </row>
    <row r="192" spans="8:13" s="4" customFormat="1" x14ac:dyDescent="0.25">
      <c r="H192" s="145"/>
      <c r="J192" s="145"/>
      <c r="M192" s="97"/>
    </row>
    <row r="193" spans="8:13" s="4" customFormat="1" x14ac:dyDescent="0.25">
      <c r="H193" s="145"/>
      <c r="J193" s="145"/>
      <c r="M193" s="97"/>
    </row>
    <row r="194" spans="8:13" s="4" customFormat="1" x14ac:dyDescent="0.25">
      <c r="H194" s="145"/>
      <c r="J194" s="145"/>
      <c r="M194" s="97"/>
    </row>
    <row r="195" spans="8:13" s="4" customFormat="1" x14ac:dyDescent="0.25">
      <c r="H195" s="145"/>
      <c r="J195" s="145"/>
      <c r="M195" s="97"/>
    </row>
    <row r="196" spans="8:13" s="4" customFormat="1" x14ac:dyDescent="0.25">
      <c r="H196" s="145"/>
      <c r="J196" s="145"/>
      <c r="M196" s="97"/>
    </row>
    <row r="197" spans="8:13" s="4" customFormat="1" x14ac:dyDescent="0.25">
      <c r="H197" s="145"/>
      <c r="J197" s="145"/>
      <c r="M197" s="97"/>
    </row>
    <row r="198" spans="8:13" s="4" customFormat="1" x14ac:dyDescent="0.25">
      <c r="H198" s="145"/>
      <c r="J198" s="145"/>
      <c r="M198" s="97"/>
    </row>
    <row r="199" spans="8:13" s="4" customFormat="1" x14ac:dyDescent="0.25">
      <c r="H199" s="145"/>
      <c r="J199" s="145"/>
      <c r="M199" s="97"/>
    </row>
    <row r="200" spans="8:13" s="4" customFormat="1" x14ac:dyDescent="0.25">
      <c r="H200" s="145"/>
      <c r="J200" s="145"/>
      <c r="M200" s="97"/>
    </row>
    <row r="201" spans="8:13" s="4" customFormat="1" x14ac:dyDescent="0.25">
      <c r="H201" s="145"/>
      <c r="J201" s="145"/>
      <c r="M201" s="97"/>
    </row>
    <row r="202" spans="8:13" s="4" customFormat="1" x14ac:dyDescent="0.25">
      <c r="H202" s="145"/>
      <c r="J202" s="145"/>
      <c r="M202" s="97"/>
    </row>
    <row r="203" spans="8:13" s="4" customFormat="1" x14ac:dyDescent="0.25">
      <c r="H203" s="145"/>
      <c r="J203" s="145"/>
      <c r="M203" s="97"/>
    </row>
    <row r="204" spans="8:13" s="4" customFormat="1" x14ac:dyDescent="0.25">
      <c r="H204" s="145"/>
      <c r="J204" s="145"/>
      <c r="M204" s="97"/>
    </row>
    <row r="205" spans="8:13" s="4" customFormat="1" x14ac:dyDescent="0.25">
      <c r="H205" s="145"/>
      <c r="J205" s="145"/>
      <c r="M205" s="97"/>
    </row>
    <row r="206" spans="8:13" s="4" customFormat="1" x14ac:dyDescent="0.25">
      <c r="H206" s="145"/>
      <c r="J206" s="145"/>
      <c r="M206" s="97"/>
    </row>
    <row r="207" spans="8:13" s="4" customFormat="1" x14ac:dyDescent="0.25">
      <c r="H207" s="145"/>
      <c r="J207" s="145"/>
      <c r="M207" s="97"/>
    </row>
    <row r="208" spans="8:13" s="4" customFormat="1" ht="36.75" customHeight="1" x14ac:dyDescent="0.25">
      <c r="H208" s="145"/>
      <c r="J208" s="145"/>
      <c r="M208" s="97"/>
    </row>
    <row r="209" spans="8:13" s="4" customFormat="1" x14ac:dyDescent="0.25">
      <c r="H209" s="145"/>
      <c r="J209" s="145"/>
      <c r="M209" s="97"/>
    </row>
    <row r="210" spans="8:13" s="4" customFormat="1" x14ac:dyDescent="0.25">
      <c r="H210" s="145"/>
      <c r="J210" s="145"/>
      <c r="M210" s="97"/>
    </row>
    <row r="211" spans="8:13" s="4" customFormat="1" x14ac:dyDescent="0.25">
      <c r="H211" s="145"/>
      <c r="J211" s="145"/>
      <c r="M211" s="97"/>
    </row>
    <row r="212" spans="8:13" s="4" customFormat="1" x14ac:dyDescent="0.25">
      <c r="H212" s="145"/>
      <c r="J212" s="145"/>
      <c r="M212" s="97"/>
    </row>
    <row r="213" spans="8:13" s="4" customFormat="1" x14ac:dyDescent="0.25">
      <c r="H213" s="145"/>
      <c r="J213" s="145"/>
      <c r="M213" s="97"/>
    </row>
    <row r="214" spans="8:13" s="4" customFormat="1" ht="15.75" customHeight="1" x14ac:dyDescent="0.25">
      <c r="H214" s="145"/>
      <c r="J214" s="145"/>
      <c r="M214" s="97"/>
    </row>
    <row r="215" spans="8:13" s="4" customFormat="1" x14ac:dyDescent="0.25">
      <c r="H215" s="145"/>
      <c r="J215" s="145"/>
      <c r="M215" s="97"/>
    </row>
    <row r="216" spans="8:13" s="4" customFormat="1" x14ac:dyDescent="0.25">
      <c r="H216" s="145"/>
      <c r="J216" s="145"/>
      <c r="M216" s="97"/>
    </row>
    <row r="217" spans="8:13" s="4" customFormat="1" x14ac:dyDescent="0.25">
      <c r="H217" s="145"/>
      <c r="J217" s="145"/>
      <c r="M217" s="97"/>
    </row>
    <row r="218" spans="8:13" s="4" customFormat="1" x14ac:dyDescent="0.25">
      <c r="H218" s="145"/>
      <c r="J218" s="145"/>
      <c r="M218" s="97"/>
    </row>
    <row r="219" spans="8:13" s="4" customFormat="1" x14ac:dyDescent="0.25">
      <c r="H219" s="145"/>
      <c r="J219" s="145"/>
      <c r="M219" s="97"/>
    </row>
    <row r="220" spans="8:13" s="4" customFormat="1" x14ac:dyDescent="0.25">
      <c r="H220" s="145"/>
      <c r="J220" s="145"/>
      <c r="M220" s="97"/>
    </row>
    <row r="221" spans="8:13" s="4" customFormat="1" x14ac:dyDescent="0.25">
      <c r="H221" s="145"/>
      <c r="J221" s="145"/>
      <c r="M221" s="97"/>
    </row>
    <row r="222" spans="8:13" s="4" customFormat="1" x14ac:dyDescent="0.25">
      <c r="H222" s="145"/>
      <c r="J222" s="145"/>
      <c r="M222" s="97"/>
    </row>
    <row r="223" spans="8:13" s="4" customFormat="1" x14ac:dyDescent="0.25">
      <c r="H223" s="145"/>
      <c r="J223" s="145"/>
      <c r="M223" s="97"/>
    </row>
    <row r="224" spans="8:13" s="4" customFormat="1" x14ac:dyDescent="0.25">
      <c r="H224" s="145"/>
      <c r="J224" s="145"/>
      <c r="M224" s="97"/>
    </row>
    <row r="225" spans="8:13" s="4" customFormat="1" x14ac:dyDescent="0.25">
      <c r="H225" s="145"/>
      <c r="J225" s="145"/>
      <c r="M225" s="97"/>
    </row>
    <row r="226" spans="8:13" s="4" customFormat="1" x14ac:dyDescent="0.25">
      <c r="H226" s="145"/>
      <c r="J226" s="145"/>
      <c r="M226" s="97"/>
    </row>
    <row r="227" spans="8:13" s="4" customFormat="1" x14ac:dyDescent="0.25">
      <c r="H227" s="145"/>
      <c r="J227" s="145"/>
      <c r="M227" s="97"/>
    </row>
    <row r="228" spans="8:13" s="4" customFormat="1" x14ac:dyDescent="0.25">
      <c r="H228" s="145"/>
      <c r="J228" s="145"/>
      <c r="M228" s="97"/>
    </row>
    <row r="229" spans="8:13" s="4" customFormat="1" x14ac:dyDescent="0.25">
      <c r="H229" s="145"/>
      <c r="J229" s="145"/>
      <c r="M229" s="97"/>
    </row>
    <row r="230" spans="8:13" s="4" customFormat="1" x14ac:dyDescent="0.25">
      <c r="H230" s="145"/>
      <c r="J230" s="145"/>
      <c r="M230" s="97"/>
    </row>
    <row r="231" spans="8:13" s="4" customFormat="1" x14ac:dyDescent="0.25">
      <c r="H231" s="145"/>
      <c r="J231" s="145"/>
      <c r="M231" s="97"/>
    </row>
    <row r="232" spans="8:13" s="4" customFormat="1" x14ac:dyDescent="0.25">
      <c r="H232" s="145"/>
      <c r="J232" s="145"/>
      <c r="M232" s="97"/>
    </row>
    <row r="233" spans="8:13" s="4" customFormat="1" x14ac:dyDescent="0.25">
      <c r="H233" s="145"/>
      <c r="J233" s="145"/>
      <c r="M233" s="97"/>
    </row>
    <row r="234" spans="8:13" s="4" customFormat="1" x14ac:dyDescent="0.25">
      <c r="H234" s="145"/>
      <c r="J234" s="145"/>
      <c r="M234" s="97"/>
    </row>
    <row r="235" spans="8:13" s="4" customFormat="1" x14ac:dyDescent="0.25">
      <c r="H235" s="145"/>
      <c r="J235" s="145"/>
      <c r="M235" s="97"/>
    </row>
    <row r="236" spans="8:13" s="4" customFormat="1" x14ac:dyDescent="0.25">
      <c r="H236" s="145"/>
      <c r="J236" s="145"/>
      <c r="M236" s="97"/>
    </row>
    <row r="237" spans="8:13" s="4" customFormat="1" x14ac:dyDescent="0.25">
      <c r="H237" s="145"/>
      <c r="J237" s="145"/>
      <c r="M237" s="97"/>
    </row>
    <row r="238" spans="8:13" s="4" customFormat="1" x14ac:dyDescent="0.25">
      <c r="H238" s="145"/>
      <c r="J238" s="145"/>
      <c r="M238" s="97"/>
    </row>
    <row r="239" spans="8:13" s="4" customFormat="1" x14ac:dyDescent="0.25">
      <c r="H239" s="145"/>
      <c r="J239" s="145"/>
      <c r="M239" s="97"/>
    </row>
    <row r="240" spans="8:13" s="4" customFormat="1" x14ac:dyDescent="0.25">
      <c r="H240" s="145"/>
      <c r="J240" s="145"/>
      <c r="M240" s="97"/>
    </row>
    <row r="241" spans="8:13" s="4" customFormat="1" x14ac:dyDescent="0.25">
      <c r="H241" s="145"/>
      <c r="J241" s="145"/>
      <c r="M241" s="97"/>
    </row>
    <row r="242" spans="8:13" s="4" customFormat="1" x14ac:dyDescent="0.25">
      <c r="H242" s="145"/>
      <c r="J242" s="145"/>
      <c r="M242" s="97"/>
    </row>
    <row r="243" spans="8:13" s="4" customFormat="1" x14ac:dyDescent="0.25">
      <c r="H243" s="145"/>
      <c r="J243" s="145"/>
      <c r="M243" s="97"/>
    </row>
    <row r="244" spans="8:13" s="4" customFormat="1" x14ac:dyDescent="0.25">
      <c r="H244" s="145"/>
      <c r="J244" s="145"/>
      <c r="M244" s="97"/>
    </row>
    <row r="245" spans="8:13" s="4" customFormat="1" x14ac:dyDescent="0.25">
      <c r="H245" s="145"/>
      <c r="J245" s="145"/>
      <c r="M245" s="97"/>
    </row>
    <row r="246" spans="8:13" s="4" customFormat="1" x14ac:dyDescent="0.25">
      <c r="H246" s="145"/>
      <c r="J246" s="145"/>
      <c r="M246" s="97"/>
    </row>
    <row r="247" spans="8:13" s="4" customFormat="1" x14ac:dyDescent="0.25">
      <c r="H247" s="145"/>
      <c r="J247" s="145"/>
      <c r="M247" s="97"/>
    </row>
    <row r="248" spans="8:13" s="4" customFormat="1" ht="36.75" customHeight="1" x14ac:dyDescent="0.25">
      <c r="H248" s="145"/>
      <c r="J248" s="145"/>
      <c r="M248" s="97"/>
    </row>
    <row r="249" spans="8:13" s="4" customFormat="1" x14ac:dyDescent="0.25">
      <c r="H249" s="145"/>
      <c r="J249" s="145"/>
      <c r="M249" s="97"/>
    </row>
    <row r="250" spans="8:13" s="4" customFormat="1" x14ac:dyDescent="0.25">
      <c r="H250" s="145"/>
      <c r="J250" s="145"/>
      <c r="M250" s="97"/>
    </row>
    <row r="251" spans="8:13" s="4" customFormat="1" x14ac:dyDescent="0.25">
      <c r="H251" s="145"/>
      <c r="J251" s="145"/>
      <c r="M251" s="97"/>
    </row>
    <row r="252" spans="8:13" s="4" customFormat="1" x14ac:dyDescent="0.25">
      <c r="H252" s="145"/>
      <c r="J252" s="145"/>
      <c r="M252" s="97"/>
    </row>
    <row r="253" spans="8:13" s="4" customFormat="1" x14ac:dyDescent="0.25">
      <c r="H253" s="145"/>
      <c r="J253" s="145"/>
      <c r="M253" s="97"/>
    </row>
    <row r="254" spans="8:13" s="4" customFormat="1" ht="15.75" customHeight="1" x14ac:dyDescent="0.25">
      <c r="H254" s="145"/>
      <c r="J254" s="145"/>
      <c r="M254" s="97"/>
    </row>
    <row r="255" spans="8:13" s="4" customFormat="1" x14ac:dyDescent="0.25">
      <c r="H255" s="145"/>
      <c r="J255" s="145"/>
      <c r="M255" s="97"/>
    </row>
    <row r="256" spans="8:13" s="4" customFormat="1" x14ac:dyDescent="0.25">
      <c r="H256" s="145"/>
      <c r="J256" s="145"/>
      <c r="M256" s="97"/>
    </row>
    <row r="257" spans="8:13" s="4" customFormat="1" x14ac:dyDescent="0.25">
      <c r="H257" s="145"/>
      <c r="J257" s="145"/>
      <c r="M257" s="97"/>
    </row>
    <row r="258" spans="8:13" s="4" customFormat="1" x14ac:dyDescent="0.25">
      <c r="H258" s="145"/>
      <c r="J258" s="145"/>
      <c r="M258" s="97"/>
    </row>
    <row r="259" spans="8:13" s="4" customFormat="1" x14ac:dyDescent="0.25">
      <c r="H259" s="145"/>
      <c r="J259" s="145"/>
      <c r="M259" s="97"/>
    </row>
    <row r="260" spans="8:13" s="4" customFormat="1" x14ac:dyDescent="0.25">
      <c r="H260" s="145"/>
      <c r="J260" s="145"/>
      <c r="M260" s="97"/>
    </row>
    <row r="261" spans="8:13" s="4" customFormat="1" x14ac:dyDescent="0.25">
      <c r="H261" s="145"/>
      <c r="J261" s="145"/>
      <c r="M261" s="97"/>
    </row>
    <row r="262" spans="8:13" s="4" customFormat="1" x14ac:dyDescent="0.25">
      <c r="H262" s="145"/>
      <c r="J262" s="145"/>
      <c r="M262" s="97"/>
    </row>
    <row r="263" spans="8:13" s="4" customFormat="1" x14ac:dyDescent="0.25">
      <c r="H263" s="145"/>
      <c r="J263" s="145"/>
      <c r="M263" s="97"/>
    </row>
    <row r="264" spans="8:13" s="4" customFormat="1" x14ac:dyDescent="0.25">
      <c r="H264" s="145"/>
      <c r="J264" s="145"/>
      <c r="M264" s="97"/>
    </row>
    <row r="265" spans="8:13" s="4" customFormat="1" x14ac:dyDescent="0.25">
      <c r="H265" s="145"/>
      <c r="J265" s="145"/>
      <c r="M265" s="97"/>
    </row>
    <row r="266" spans="8:13" s="4" customFormat="1" x14ac:dyDescent="0.25">
      <c r="H266" s="145"/>
      <c r="J266" s="145"/>
      <c r="M266" s="97"/>
    </row>
    <row r="267" spans="8:13" s="4" customFormat="1" x14ac:dyDescent="0.25">
      <c r="H267" s="145"/>
      <c r="J267" s="145"/>
      <c r="M267" s="97"/>
    </row>
    <row r="268" spans="8:13" s="4" customFormat="1" x14ac:dyDescent="0.25">
      <c r="H268" s="145"/>
      <c r="J268" s="145"/>
      <c r="M268" s="97"/>
    </row>
    <row r="269" spans="8:13" s="4" customFormat="1" x14ac:dyDescent="0.25">
      <c r="H269" s="145"/>
      <c r="J269" s="145"/>
      <c r="M269" s="97"/>
    </row>
    <row r="270" spans="8:13" s="4" customFormat="1" x14ac:dyDescent="0.25">
      <c r="H270" s="145"/>
      <c r="J270" s="145"/>
      <c r="M270" s="97"/>
    </row>
    <row r="271" spans="8:13" s="4" customFormat="1" x14ac:dyDescent="0.25">
      <c r="H271" s="145"/>
      <c r="J271" s="145"/>
      <c r="M271" s="97"/>
    </row>
    <row r="272" spans="8:13" s="4" customFormat="1" x14ac:dyDescent="0.25">
      <c r="H272" s="145"/>
      <c r="J272" s="145"/>
      <c r="M272" s="97"/>
    </row>
    <row r="273" spans="8:13" s="4" customFormat="1" x14ac:dyDescent="0.25">
      <c r="H273" s="145"/>
      <c r="J273" s="145"/>
      <c r="M273" s="97"/>
    </row>
    <row r="274" spans="8:13" s="4" customFormat="1" x14ac:dyDescent="0.25">
      <c r="H274" s="145"/>
      <c r="J274" s="145"/>
      <c r="M274" s="97"/>
    </row>
    <row r="275" spans="8:13" s="4" customFormat="1" x14ac:dyDescent="0.25">
      <c r="H275" s="145"/>
      <c r="J275" s="145"/>
      <c r="M275" s="97"/>
    </row>
    <row r="276" spans="8:13" s="4" customFormat="1" x14ac:dyDescent="0.25">
      <c r="H276" s="145"/>
      <c r="J276" s="145"/>
      <c r="M276" s="97"/>
    </row>
    <row r="277" spans="8:13" s="4" customFormat="1" x14ac:dyDescent="0.25">
      <c r="H277" s="145"/>
      <c r="J277" s="145"/>
      <c r="M277" s="97"/>
    </row>
    <row r="278" spans="8:13" s="4" customFormat="1" x14ac:dyDescent="0.25">
      <c r="H278" s="145"/>
      <c r="J278" s="145"/>
      <c r="M278" s="97"/>
    </row>
    <row r="279" spans="8:13" s="4" customFormat="1" x14ac:dyDescent="0.25">
      <c r="H279" s="145"/>
      <c r="J279" s="145"/>
      <c r="M279" s="97"/>
    </row>
    <row r="280" spans="8:13" s="4" customFormat="1" x14ac:dyDescent="0.25">
      <c r="H280" s="145"/>
      <c r="J280" s="145"/>
      <c r="M280" s="97"/>
    </row>
    <row r="281" spans="8:13" s="4" customFormat="1" x14ac:dyDescent="0.25">
      <c r="H281" s="145"/>
      <c r="J281" s="145"/>
      <c r="M281" s="97"/>
    </row>
    <row r="282" spans="8:13" s="4" customFormat="1" x14ac:dyDescent="0.25">
      <c r="H282" s="145"/>
      <c r="J282" s="145"/>
      <c r="M282" s="97"/>
    </row>
    <row r="283" spans="8:13" s="4" customFormat="1" x14ac:dyDescent="0.25">
      <c r="H283" s="145"/>
      <c r="J283" s="145"/>
      <c r="M283" s="97"/>
    </row>
    <row r="284" spans="8:13" s="4" customFormat="1" x14ac:dyDescent="0.25">
      <c r="H284" s="145"/>
      <c r="J284" s="145"/>
      <c r="M284" s="97"/>
    </row>
    <row r="285" spans="8:13" s="4" customFormat="1" x14ac:dyDescent="0.25">
      <c r="H285" s="145"/>
      <c r="J285" s="145"/>
      <c r="M285" s="97"/>
    </row>
    <row r="286" spans="8:13" s="4" customFormat="1" x14ac:dyDescent="0.25">
      <c r="H286" s="145"/>
      <c r="J286" s="145"/>
      <c r="M286" s="97"/>
    </row>
    <row r="287" spans="8:13" s="4" customFormat="1" x14ac:dyDescent="0.25">
      <c r="H287" s="145"/>
      <c r="J287" s="145"/>
      <c r="M287" s="97"/>
    </row>
    <row r="288" spans="8:13" s="4" customFormat="1" x14ac:dyDescent="0.25">
      <c r="H288" s="145"/>
      <c r="J288" s="145"/>
      <c r="M288" s="97"/>
    </row>
    <row r="289" spans="8:13" s="4" customFormat="1" x14ac:dyDescent="0.25">
      <c r="H289" s="145"/>
      <c r="J289" s="145"/>
      <c r="M289" s="97"/>
    </row>
    <row r="290" spans="8:13" s="4" customFormat="1" x14ac:dyDescent="0.25">
      <c r="H290" s="145"/>
      <c r="J290" s="145"/>
      <c r="M290" s="97"/>
    </row>
    <row r="291" spans="8:13" s="4" customFormat="1" ht="13.5" customHeight="1" x14ac:dyDescent="0.25">
      <c r="H291" s="145"/>
      <c r="J291" s="145"/>
      <c r="M291" s="97"/>
    </row>
    <row r="292" spans="8:13" s="4" customFormat="1" ht="12.75" customHeight="1" x14ac:dyDescent="0.25">
      <c r="H292" s="145"/>
      <c r="J292" s="145"/>
      <c r="M292" s="97"/>
    </row>
    <row r="293" spans="8:13" s="4" customFormat="1" ht="12.75" customHeight="1" x14ac:dyDescent="0.25">
      <c r="H293" s="145"/>
      <c r="J293" s="145"/>
      <c r="M293" s="97"/>
    </row>
    <row r="294" spans="8:13" s="4" customFormat="1" x14ac:dyDescent="0.25">
      <c r="H294" s="145"/>
      <c r="J294" s="145"/>
      <c r="M294" s="97"/>
    </row>
    <row r="295" spans="8:13" s="4" customFormat="1" x14ac:dyDescent="0.25">
      <c r="H295" s="145"/>
      <c r="J295" s="145"/>
      <c r="M295" s="97"/>
    </row>
    <row r="296" spans="8:13" s="4" customFormat="1" x14ac:dyDescent="0.25">
      <c r="H296" s="145"/>
      <c r="J296" s="145"/>
      <c r="M296" s="97"/>
    </row>
    <row r="297" spans="8:13" s="4" customFormat="1" x14ac:dyDescent="0.25">
      <c r="H297" s="145"/>
      <c r="J297" s="145"/>
      <c r="M297" s="97"/>
    </row>
    <row r="298" spans="8:13" s="4" customFormat="1" x14ac:dyDescent="0.25">
      <c r="H298" s="145"/>
      <c r="J298" s="145"/>
      <c r="M298" s="97"/>
    </row>
    <row r="299" spans="8:13" s="4" customFormat="1" x14ac:dyDescent="0.25">
      <c r="H299" s="145"/>
      <c r="J299" s="145"/>
      <c r="M299" s="97"/>
    </row>
    <row r="300" spans="8:13" s="4" customFormat="1" x14ac:dyDescent="0.25">
      <c r="H300" s="145"/>
      <c r="J300" s="145"/>
      <c r="M300" s="97"/>
    </row>
    <row r="301" spans="8:13" s="4" customFormat="1" x14ac:dyDescent="0.25">
      <c r="H301" s="145"/>
      <c r="J301" s="145"/>
      <c r="M301" s="97"/>
    </row>
    <row r="302" spans="8:13" s="4" customFormat="1" x14ac:dyDescent="0.25">
      <c r="H302" s="145"/>
      <c r="J302" s="145"/>
      <c r="M302" s="97"/>
    </row>
    <row r="303" spans="8:13" s="4" customFormat="1" x14ac:dyDescent="0.25">
      <c r="H303" s="145"/>
      <c r="J303" s="145"/>
      <c r="M303" s="97"/>
    </row>
    <row r="304" spans="8:13" s="4" customFormat="1" x14ac:dyDescent="0.25">
      <c r="H304" s="145"/>
      <c r="J304" s="145"/>
      <c r="M304" s="97"/>
    </row>
    <row r="305" spans="8:13" s="4" customFormat="1" x14ac:dyDescent="0.25">
      <c r="H305" s="145"/>
      <c r="J305" s="145"/>
      <c r="M305" s="97"/>
    </row>
    <row r="306" spans="8:13" s="4" customFormat="1" x14ac:dyDescent="0.25">
      <c r="H306" s="145"/>
      <c r="J306" s="145"/>
      <c r="M306" s="97"/>
    </row>
    <row r="307" spans="8:13" s="4" customFormat="1" x14ac:dyDescent="0.25">
      <c r="H307" s="145"/>
      <c r="J307" s="145"/>
      <c r="M307" s="97"/>
    </row>
    <row r="308" spans="8:13" s="4" customFormat="1" x14ac:dyDescent="0.25">
      <c r="H308" s="145"/>
      <c r="J308" s="145"/>
      <c r="M308" s="97"/>
    </row>
    <row r="309" spans="8:13" s="4" customFormat="1" x14ac:dyDescent="0.25">
      <c r="H309" s="145"/>
      <c r="J309" s="145"/>
      <c r="M309" s="97"/>
    </row>
    <row r="310" spans="8:13" s="4" customFormat="1" x14ac:dyDescent="0.25">
      <c r="H310" s="145"/>
      <c r="J310" s="145"/>
      <c r="M310" s="97"/>
    </row>
    <row r="311" spans="8:13" s="4" customFormat="1" ht="12.75" customHeight="1" x14ac:dyDescent="0.25">
      <c r="H311" s="145"/>
      <c r="J311" s="145"/>
      <c r="M311" s="97"/>
    </row>
    <row r="312" spans="8:13" s="4" customFormat="1" ht="12.75" customHeight="1" x14ac:dyDescent="0.25">
      <c r="H312" s="145"/>
      <c r="J312" s="145"/>
      <c r="M312" s="97"/>
    </row>
    <row r="313" spans="8:13" s="4" customFormat="1" ht="12.75" customHeight="1" x14ac:dyDescent="0.25">
      <c r="H313" s="145"/>
      <c r="J313" s="145"/>
      <c r="M313" s="97"/>
    </row>
    <row r="314" spans="8:13" s="4" customFormat="1" ht="12.75" customHeight="1" x14ac:dyDescent="0.25">
      <c r="H314" s="145"/>
      <c r="J314" s="145"/>
      <c r="M314" s="97"/>
    </row>
    <row r="315" spans="8:13" s="4" customFormat="1" ht="12.75" customHeight="1" x14ac:dyDescent="0.25">
      <c r="H315" s="145"/>
      <c r="J315" s="145"/>
      <c r="M315" s="97"/>
    </row>
    <row r="316" spans="8:13" s="4" customFormat="1" x14ac:dyDescent="0.25">
      <c r="H316" s="145"/>
      <c r="J316" s="145"/>
      <c r="M316" s="97"/>
    </row>
    <row r="317" spans="8:13" s="4" customFormat="1" x14ac:dyDescent="0.25">
      <c r="H317" s="145"/>
      <c r="J317" s="145"/>
      <c r="M317" s="97"/>
    </row>
    <row r="318" spans="8:13" s="4" customFormat="1" x14ac:dyDescent="0.25">
      <c r="H318" s="145"/>
      <c r="J318" s="145"/>
      <c r="M318" s="97"/>
    </row>
    <row r="319" spans="8:13" s="4" customFormat="1" x14ac:dyDescent="0.25">
      <c r="H319" s="145"/>
      <c r="J319" s="145"/>
      <c r="M319" s="97"/>
    </row>
    <row r="320" spans="8:13" s="4" customFormat="1" x14ac:dyDescent="0.25">
      <c r="H320" s="145"/>
      <c r="J320" s="145"/>
      <c r="M320" s="97"/>
    </row>
    <row r="321" spans="1:13" s="4" customFormat="1" x14ac:dyDescent="0.25">
      <c r="H321" s="145"/>
      <c r="J321" s="145"/>
      <c r="M321" s="97"/>
    </row>
    <row r="322" spans="1:13" s="4" customFormat="1" x14ac:dyDescent="0.25">
      <c r="H322" s="145"/>
      <c r="J322" s="145"/>
      <c r="M322" s="97"/>
    </row>
    <row r="323" spans="1:13" s="4" customFormat="1" x14ac:dyDescent="0.25">
      <c r="A323" s="196"/>
      <c r="H323" s="145"/>
      <c r="J323" s="145"/>
      <c r="M323" s="97"/>
    </row>
    <row r="324" spans="1:13" s="4" customFormat="1" x14ac:dyDescent="0.25">
      <c r="A324" s="196"/>
      <c r="H324" s="145"/>
      <c r="J324" s="145"/>
      <c r="M324" s="97"/>
    </row>
    <row r="325" spans="1:13" s="4" customFormat="1" x14ac:dyDescent="0.25">
      <c r="A325" s="196"/>
      <c r="H325" s="145"/>
      <c r="J325" s="145"/>
      <c r="M325" s="97"/>
    </row>
    <row r="326" spans="1:13" s="4" customFormat="1" x14ac:dyDescent="0.25">
      <c r="A326" s="196"/>
      <c r="H326" s="145"/>
      <c r="J326" s="145"/>
      <c r="M326" s="97"/>
    </row>
    <row r="327" spans="1:13" s="4" customFormat="1" x14ac:dyDescent="0.25">
      <c r="A327" s="196"/>
      <c r="H327" s="145"/>
      <c r="J327" s="145"/>
      <c r="M327" s="97"/>
    </row>
    <row r="328" spans="1:13" s="4" customFormat="1" x14ac:dyDescent="0.25">
      <c r="A328" s="196"/>
      <c r="H328" s="145"/>
      <c r="J328" s="145"/>
      <c r="M328" s="97"/>
    </row>
    <row r="329" spans="1:13" s="4" customFormat="1" x14ac:dyDescent="0.25">
      <c r="A329" s="196"/>
      <c r="H329" s="145"/>
      <c r="J329" s="145"/>
      <c r="M329" s="97"/>
    </row>
    <row r="330" spans="1:13" s="4" customFormat="1" x14ac:dyDescent="0.25">
      <c r="A330" s="196"/>
      <c r="H330" s="145"/>
      <c r="J330" s="145"/>
      <c r="M330" s="97"/>
    </row>
    <row r="331" spans="1:13" s="4" customFormat="1" x14ac:dyDescent="0.25">
      <c r="A331" s="197"/>
      <c r="H331" s="145"/>
      <c r="J331" s="145"/>
      <c r="M331" s="97"/>
    </row>
    <row r="332" spans="1:13" s="4" customFormat="1" x14ac:dyDescent="0.25">
      <c r="A332" s="198"/>
      <c r="H332" s="145"/>
      <c r="J332" s="145"/>
      <c r="M332" s="97"/>
    </row>
    <row r="333" spans="1:13" s="4" customFormat="1" x14ac:dyDescent="0.25">
      <c r="A333" s="198"/>
      <c r="H333" s="145"/>
      <c r="J333" s="145"/>
      <c r="M333" s="97"/>
    </row>
    <row r="334" spans="1:13" s="4" customFormat="1" x14ac:dyDescent="0.25">
      <c r="A334" s="199"/>
      <c r="H334" s="145"/>
      <c r="J334" s="145"/>
      <c r="M334" s="97"/>
    </row>
    <row r="335" spans="1:13" s="4" customFormat="1" x14ac:dyDescent="0.25">
      <c r="A335" s="200"/>
      <c r="H335" s="145"/>
      <c r="J335" s="145"/>
      <c r="M335" s="97"/>
    </row>
    <row r="336" spans="1:13" s="4" customFormat="1" x14ac:dyDescent="0.25">
      <c r="A336" s="200"/>
      <c r="H336" s="145"/>
      <c r="J336" s="145"/>
      <c r="M336" s="97"/>
    </row>
    <row r="337" spans="1:13" s="4" customFormat="1" x14ac:dyDescent="0.25">
      <c r="A337" s="196"/>
      <c r="H337" s="145"/>
      <c r="J337" s="145"/>
      <c r="M337" s="97"/>
    </row>
    <row r="338" spans="1:13" s="4" customFormat="1" x14ac:dyDescent="0.25">
      <c r="A338" s="196"/>
      <c r="H338" s="145"/>
      <c r="J338" s="145"/>
      <c r="M338" s="97"/>
    </row>
    <row r="339" spans="1:13" s="4" customFormat="1" x14ac:dyDescent="0.25">
      <c r="A339" s="196"/>
      <c r="H339" s="145"/>
      <c r="J339" s="145"/>
      <c r="M339" s="97"/>
    </row>
    <row r="340" spans="1:13" s="4" customFormat="1" x14ac:dyDescent="0.25">
      <c r="A340" s="196"/>
      <c r="H340" s="145"/>
      <c r="J340" s="145"/>
      <c r="M340" s="97"/>
    </row>
    <row r="341" spans="1:13" s="4" customFormat="1" x14ac:dyDescent="0.25">
      <c r="A341" s="196"/>
      <c r="H341" s="145"/>
      <c r="J341" s="145"/>
      <c r="M341" s="97"/>
    </row>
    <row r="342" spans="1:13" s="4" customFormat="1" x14ac:dyDescent="0.25">
      <c r="A342" s="196"/>
      <c r="H342" s="145"/>
      <c r="J342" s="145"/>
      <c r="M342" s="97"/>
    </row>
    <row r="343" spans="1:13" s="4" customFormat="1" x14ac:dyDescent="0.25">
      <c r="A343" s="196"/>
      <c r="H343" s="145"/>
      <c r="J343" s="145"/>
      <c r="M343" s="97"/>
    </row>
    <row r="344" spans="1:13" s="4" customFormat="1" x14ac:dyDescent="0.25">
      <c r="A344" s="196"/>
      <c r="H344" s="145"/>
      <c r="J344" s="145"/>
      <c r="M344" s="97"/>
    </row>
    <row r="345" spans="1:13" s="4" customFormat="1" x14ac:dyDescent="0.25">
      <c r="A345" s="196"/>
      <c r="H345" s="145"/>
      <c r="J345" s="145"/>
      <c r="M345" s="97"/>
    </row>
    <row r="346" spans="1:13" s="4" customFormat="1" x14ac:dyDescent="0.25">
      <c r="A346" s="196"/>
      <c r="H346" s="145"/>
      <c r="J346" s="145"/>
      <c r="M346" s="97"/>
    </row>
    <row r="347" spans="1:13" s="4" customFormat="1" x14ac:dyDescent="0.25">
      <c r="A347" s="196"/>
      <c r="H347" s="145"/>
      <c r="J347" s="145"/>
      <c r="M347" s="97"/>
    </row>
    <row r="348" spans="1:13" s="4" customFormat="1" x14ac:dyDescent="0.25">
      <c r="A348" s="196"/>
      <c r="H348" s="145"/>
      <c r="J348" s="145"/>
      <c r="M348" s="97"/>
    </row>
    <row r="349" spans="1:13" s="4" customFormat="1" x14ac:dyDescent="0.25">
      <c r="A349" s="196"/>
      <c r="H349" s="145"/>
      <c r="J349" s="145"/>
      <c r="M349" s="97"/>
    </row>
    <row r="350" spans="1:13" s="4" customFormat="1" x14ac:dyDescent="0.25">
      <c r="A350" s="196"/>
      <c r="H350" s="145"/>
      <c r="J350" s="145"/>
      <c r="M350" s="97"/>
    </row>
    <row r="351" spans="1:13" s="4" customFormat="1" x14ac:dyDescent="0.25">
      <c r="A351" s="196"/>
      <c r="H351" s="145"/>
      <c r="J351" s="145"/>
      <c r="M351" s="97"/>
    </row>
    <row r="352" spans="1:13" s="4" customFormat="1" x14ac:dyDescent="0.25">
      <c r="A352" s="196"/>
      <c r="H352" s="145"/>
      <c r="J352" s="145"/>
      <c r="M352" s="97"/>
    </row>
    <row r="353" spans="1:13" s="4" customFormat="1" x14ac:dyDescent="0.25">
      <c r="A353" s="196"/>
      <c r="H353" s="145"/>
      <c r="J353" s="145"/>
      <c r="M353" s="97"/>
    </row>
    <row r="354" spans="1:13" s="4" customFormat="1" x14ac:dyDescent="0.25">
      <c r="A354" s="196"/>
      <c r="H354" s="145"/>
      <c r="J354" s="145"/>
      <c r="M354" s="97"/>
    </row>
    <row r="355" spans="1:13" s="4" customFormat="1" x14ac:dyDescent="0.25">
      <c r="A355" s="196"/>
      <c r="H355" s="145"/>
      <c r="J355" s="145"/>
      <c r="M355" s="97"/>
    </row>
    <row r="356" spans="1:13" s="4" customFormat="1" x14ac:dyDescent="0.25">
      <c r="A356" s="196"/>
      <c r="H356" s="145"/>
      <c r="J356" s="145"/>
      <c r="M356" s="97"/>
    </row>
    <row r="357" spans="1:13" s="4" customFormat="1" x14ac:dyDescent="0.25">
      <c r="A357" s="196"/>
      <c r="H357" s="145"/>
      <c r="J357" s="145"/>
      <c r="M357" s="97"/>
    </row>
    <row r="358" spans="1:13" s="4" customFormat="1" x14ac:dyDescent="0.25">
      <c r="A358" s="196"/>
      <c r="H358" s="145"/>
      <c r="J358" s="145"/>
      <c r="M358" s="97"/>
    </row>
    <row r="359" spans="1:13" s="4" customFormat="1" ht="12.75" customHeight="1" x14ac:dyDescent="0.25">
      <c r="A359" s="196"/>
      <c r="H359" s="145"/>
      <c r="J359" s="145"/>
      <c r="M359" s="97"/>
    </row>
    <row r="360" spans="1:13" s="4" customFormat="1" ht="12.75" customHeight="1" x14ac:dyDescent="0.25">
      <c r="A360" s="196"/>
      <c r="H360" s="145"/>
      <c r="J360" s="145"/>
      <c r="M360" s="97"/>
    </row>
    <row r="361" spans="1:13" s="4" customFormat="1" ht="12.75" customHeight="1" x14ac:dyDescent="0.25">
      <c r="A361" s="196"/>
      <c r="H361" s="145"/>
      <c r="J361" s="145"/>
      <c r="M361" s="97"/>
    </row>
    <row r="362" spans="1:13" s="4" customFormat="1" ht="12.75" customHeight="1" x14ac:dyDescent="0.25">
      <c r="A362" s="196"/>
      <c r="H362" s="145"/>
      <c r="J362" s="145"/>
      <c r="M362" s="97"/>
    </row>
    <row r="363" spans="1:13" s="4" customFormat="1" ht="12.75" customHeight="1" x14ac:dyDescent="0.25">
      <c r="A363" s="196"/>
      <c r="H363" s="145"/>
      <c r="J363" s="145"/>
      <c r="M363" s="97"/>
    </row>
    <row r="364" spans="1:13" s="4" customFormat="1" ht="12.75" customHeight="1" x14ac:dyDescent="0.25">
      <c r="A364" s="196"/>
      <c r="H364" s="145"/>
      <c r="J364" s="145"/>
      <c r="M364" s="97"/>
    </row>
    <row r="365" spans="1:13" s="4" customFormat="1" x14ac:dyDescent="0.25">
      <c r="A365" s="196"/>
      <c r="H365" s="145"/>
      <c r="J365" s="145"/>
      <c r="M365" s="97"/>
    </row>
    <row r="366" spans="1:13" s="4" customFormat="1" x14ac:dyDescent="0.25">
      <c r="A366" s="196"/>
      <c r="H366" s="145"/>
      <c r="J366" s="145"/>
      <c r="M366" s="97"/>
    </row>
    <row r="367" spans="1:13" s="4" customFormat="1" x14ac:dyDescent="0.25">
      <c r="A367" s="196"/>
      <c r="H367" s="145"/>
      <c r="J367" s="145"/>
      <c r="M367" s="97"/>
    </row>
    <row r="368" spans="1:13" s="4" customFormat="1" x14ac:dyDescent="0.25">
      <c r="A368" s="196"/>
      <c r="H368" s="145"/>
      <c r="J368" s="145"/>
      <c r="M368" s="97"/>
    </row>
    <row r="369" spans="1:13" s="4" customFormat="1" x14ac:dyDescent="0.25">
      <c r="A369" s="196"/>
      <c r="H369" s="145"/>
      <c r="J369" s="145"/>
      <c r="M369" s="97"/>
    </row>
    <row r="370" spans="1:13" s="4" customFormat="1" x14ac:dyDescent="0.25">
      <c r="A370" s="196"/>
      <c r="H370" s="145"/>
      <c r="J370" s="145"/>
      <c r="M370" s="97"/>
    </row>
    <row r="371" spans="1:13" s="4" customFormat="1" x14ac:dyDescent="0.25">
      <c r="A371" s="196"/>
      <c r="H371" s="145"/>
      <c r="J371" s="145"/>
      <c r="M371" s="97"/>
    </row>
    <row r="372" spans="1:13" s="4" customFormat="1" x14ac:dyDescent="0.25">
      <c r="A372" s="196"/>
      <c r="H372" s="145"/>
      <c r="J372" s="145"/>
      <c r="M372" s="97"/>
    </row>
    <row r="373" spans="1:13" s="4" customFormat="1" x14ac:dyDescent="0.25">
      <c r="A373" s="196"/>
      <c r="H373" s="145"/>
      <c r="J373" s="145"/>
      <c r="M373" s="97"/>
    </row>
    <row r="374" spans="1:13" s="4" customFormat="1" x14ac:dyDescent="0.25">
      <c r="A374" s="196"/>
      <c r="H374" s="145"/>
      <c r="J374" s="145"/>
      <c r="M374" s="97"/>
    </row>
    <row r="375" spans="1:13" x14ac:dyDescent="0.25">
      <c r="A375" s="1655"/>
    </row>
    <row r="376" spans="1:13" x14ac:dyDescent="0.25">
      <c r="A376" s="1655"/>
    </row>
  </sheetData>
  <mergeCells count="129"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  <mergeCell ref="T6:U6"/>
    <mergeCell ref="L7:L8"/>
    <mergeCell ref="M7:O7"/>
    <mergeCell ref="T7:T8"/>
    <mergeCell ref="U7:U8"/>
    <mergeCell ref="W7:W8"/>
    <mergeCell ref="X7:Z7"/>
    <mergeCell ref="V6:V8"/>
    <mergeCell ref="W6:Z6"/>
    <mergeCell ref="AA6:AA8"/>
    <mergeCell ref="I40:I42"/>
    <mergeCell ref="J40:J42"/>
    <mergeCell ref="K40:K42"/>
    <mergeCell ref="L40:O40"/>
    <mergeCell ref="P40:P42"/>
    <mergeCell ref="Q40:Q42"/>
    <mergeCell ref="B9:AG9"/>
    <mergeCell ref="B38:AG38"/>
    <mergeCell ref="B39:B42"/>
    <mergeCell ref="C39:C42"/>
    <mergeCell ref="G39:G42"/>
    <mergeCell ref="H39:J39"/>
    <mergeCell ref="K39:U39"/>
    <mergeCell ref="V39:AE39"/>
    <mergeCell ref="AG39:AG42"/>
    <mergeCell ref="H40:H42"/>
    <mergeCell ref="AC40:AC42"/>
    <mergeCell ref="AD40:AE40"/>
    <mergeCell ref="L41:L42"/>
    <mergeCell ref="M41:O41"/>
    <mergeCell ref="T41:T42"/>
    <mergeCell ref="U41:U42"/>
    <mergeCell ref="W41:W42"/>
    <mergeCell ref="X41:Z41"/>
    <mergeCell ref="AD41:AD42"/>
    <mergeCell ref="AE41:AE42"/>
    <mergeCell ref="S40:S42"/>
    <mergeCell ref="T40:U40"/>
    <mergeCell ref="V40:V42"/>
    <mergeCell ref="W40:Z40"/>
    <mergeCell ref="AA40:AA42"/>
    <mergeCell ref="AB40:AB42"/>
    <mergeCell ref="B53:AG53"/>
    <mergeCell ref="B54:B57"/>
    <mergeCell ref="C54:C57"/>
    <mergeCell ref="G54:G57"/>
    <mergeCell ref="H54:J54"/>
    <mergeCell ref="K54:U54"/>
    <mergeCell ref="V54:AE54"/>
    <mergeCell ref="AG54:AG57"/>
    <mergeCell ref="H55:H57"/>
    <mergeCell ref="I55:I57"/>
    <mergeCell ref="AD55:AE55"/>
    <mergeCell ref="L56:L57"/>
    <mergeCell ref="M56:O56"/>
    <mergeCell ref="T56:T57"/>
    <mergeCell ref="U56:U57"/>
    <mergeCell ref="W56:W57"/>
    <mergeCell ref="X56:Z56"/>
    <mergeCell ref="AD56:AD57"/>
    <mergeCell ref="AE56:AE57"/>
    <mergeCell ref="T55:U55"/>
    <mergeCell ref="V55:V57"/>
    <mergeCell ref="W55:Z55"/>
    <mergeCell ref="AA55:AA57"/>
    <mergeCell ref="AB55:AB57"/>
    <mergeCell ref="AC55:AC57"/>
    <mergeCell ref="B68:AG68"/>
    <mergeCell ref="B69:B72"/>
    <mergeCell ref="C69:C72"/>
    <mergeCell ref="G69:G72"/>
    <mergeCell ref="H69:J69"/>
    <mergeCell ref="K69:U69"/>
    <mergeCell ref="V69:AE69"/>
    <mergeCell ref="AG69:AG72"/>
    <mergeCell ref="H70:H72"/>
    <mergeCell ref="I70:I72"/>
    <mergeCell ref="J55:J57"/>
    <mergeCell ref="K55:K57"/>
    <mergeCell ref="L55:O55"/>
    <mergeCell ref="P55:P57"/>
    <mergeCell ref="Q55:Q57"/>
    <mergeCell ref="S55:S57"/>
    <mergeCell ref="C84:O84"/>
    <mergeCell ref="AD70:AE70"/>
    <mergeCell ref="L71:L72"/>
    <mergeCell ref="M71:O71"/>
    <mergeCell ref="T71:T72"/>
    <mergeCell ref="U71:U72"/>
    <mergeCell ref="W71:W72"/>
    <mergeCell ref="X71:Z71"/>
    <mergeCell ref="AD71:AD72"/>
    <mergeCell ref="AE71:AE72"/>
    <mergeCell ref="T70:U70"/>
    <mergeCell ref="V70:V72"/>
    <mergeCell ref="W70:Z70"/>
    <mergeCell ref="AA70:AA72"/>
    <mergeCell ref="AB70:AB72"/>
    <mergeCell ref="AC70:AC72"/>
    <mergeCell ref="J70:J72"/>
    <mergeCell ref="K70:K72"/>
    <mergeCell ref="L70:O70"/>
    <mergeCell ref="P70:P72"/>
    <mergeCell ref="Q70:Q72"/>
    <mergeCell ref="S70:S7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9"/>
  <sheetViews>
    <sheetView topLeftCell="C1" workbookViewId="0">
      <selection activeCell="C1" sqref="A1:XFD1048576"/>
    </sheetView>
  </sheetViews>
  <sheetFormatPr defaultRowHeight="15" x14ac:dyDescent="0.25"/>
  <cols>
    <col min="1" max="1" width="0.285156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hidden="1" customWidth="1"/>
    <col min="10" max="10" width="8.85546875" style="1" customWidth="1"/>
    <col min="11" max="12" width="6.5703125" customWidth="1"/>
    <col min="13" max="13" width="6.5703125" style="411" customWidth="1"/>
    <col min="14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2:33" ht="0.75" customHeight="1" x14ac:dyDescent="0.25"/>
    <row r="2" spans="2:33" ht="15" customHeight="1" x14ac:dyDescent="0.3">
      <c r="AB2" s="1736"/>
      <c r="AC2" s="1736"/>
      <c r="AD2" s="1736"/>
      <c r="AE2" s="1736"/>
      <c r="AF2" s="1688"/>
    </row>
    <row r="3" spans="2:33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703</v>
      </c>
      <c r="AE3" s="3"/>
      <c r="AF3" s="3"/>
      <c r="AG3" s="3"/>
    </row>
    <row r="4" spans="2:33" ht="21.75" customHeight="1" thickBot="1" x14ac:dyDescent="0.35">
      <c r="B4" s="1739" t="s">
        <v>704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2:33" s="4" customFormat="1" ht="25.5" customHeight="1" thickBot="1" x14ac:dyDescent="0.3">
      <c r="B5" s="1740" t="s">
        <v>2</v>
      </c>
      <c r="C5" s="1741" t="s">
        <v>3</v>
      </c>
      <c r="D5" s="1689"/>
      <c r="E5" s="1689"/>
      <c r="F5" s="1689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705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706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2:33" s="4" customFormat="1" ht="27.75" customHeight="1" thickBot="1" x14ac:dyDescent="0.3">
      <c r="B6" s="1740"/>
      <c r="C6" s="1741"/>
      <c r="D6" s="1689"/>
      <c r="E6" s="1689"/>
      <c r="F6" s="1689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803" t="s">
        <v>18</v>
      </c>
      <c r="U6" s="1804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803" t="s">
        <v>18</v>
      </c>
      <c r="AE6" s="1804"/>
      <c r="AF6" s="1751"/>
      <c r="AG6" s="1754"/>
    </row>
    <row r="7" spans="2:33" s="4" customFormat="1" ht="18" customHeight="1" thickBot="1" x14ac:dyDescent="0.3">
      <c r="B7" s="1740"/>
      <c r="C7" s="1741"/>
      <c r="D7" s="1689"/>
      <c r="E7" s="1689"/>
      <c r="F7" s="1689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2:33" s="4" customFormat="1" ht="168.75" customHeight="1" thickBot="1" x14ac:dyDescent="0.3">
      <c r="B8" s="1740"/>
      <c r="C8" s="1741"/>
      <c r="D8" s="1689"/>
      <c r="E8" s="1689"/>
      <c r="F8" s="1689"/>
      <c r="G8" s="1740"/>
      <c r="H8" s="1740"/>
      <c r="I8" s="1744"/>
      <c r="J8" s="1747"/>
      <c r="K8" s="1744"/>
      <c r="L8" s="1725"/>
      <c r="M8" s="1162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1162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</row>
    <row r="9" spans="2:33" s="4" customFormat="1" ht="18.75" customHeight="1" thickBot="1" x14ac:dyDescent="0.3">
      <c r="B9" s="1898" t="s">
        <v>670</v>
      </c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2:33" s="7" customFormat="1" ht="18.75" customHeight="1" thickBot="1" x14ac:dyDescent="0.3">
      <c r="B10" s="8" t="s">
        <v>643</v>
      </c>
      <c r="C10" s="9" t="s">
        <v>217</v>
      </c>
      <c r="D10" s="10"/>
      <c r="E10" s="10"/>
      <c r="F10" s="10"/>
      <c r="G10" s="10"/>
      <c r="H10" s="11">
        <v>90</v>
      </c>
      <c r="I10" s="12"/>
      <c r="J10" s="1656">
        <f>K10+V10</f>
        <v>90</v>
      </c>
      <c r="K10" s="12">
        <f>L10+P10</f>
        <v>90</v>
      </c>
      <c r="L10" s="14">
        <f>M10+N10+O10</f>
        <v>18</v>
      </c>
      <c r="M10" s="14">
        <v>6</v>
      </c>
      <c r="N10" s="14"/>
      <c r="O10" s="14">
        <v>12</v>
      </c>
      <c r="P10" s="14">
        <v>72</v>
      </c>
      <c r="Q10" s="14"/>
      <c r="R10" s="14"/>
      <c r="S10" s="14"/>
      <c r="T10" s="14"/>
      <c r="U10" s="13" t="s">
        <v>62</v>
      </c>
      <c r="V10" s="12"/>
      <c r="W10" s="14"/>
      <c r="X10" s="14"/>
      <c r="Y10" s="14"/>
      <c r="Z10" s="14"/>
      <c r="AA10" s="14"/>
      <c r="AB10" s="14"/>
      <c r="AC10" s="14"/>
      <c r="AD10" s="14"/>
      <c r="AE10" s="13"/>
      <c r="AF10" s="12"/>
      <c r="AG10" s="14"/>
    </row>
    <row r="11" spans="2:33" s="7" customFormat="1" ht="17.25" customHeight="1" thickBot="1" x14ac:dyDescent="0.3">
      <c r="B11" s="8" t="s">
        <v>644</v>
      </c>
      <c r="C11" s="9" t="s">
        <v>60</v>
      </c>
      <c r="D11" s="10"/>
      <c r="E11" s="10"/>
      <c r="F11" s="10"/>
      <c r="G11" s="1680"/>
      <c r="H11" s="11">
        <v>45</v>
      </c>
      <c r="I11" s="1657"/>
      <c r="J11" s="1656">
        <f>K11+V11</f>
        <v>45</v>
      </c>
      <c r="K11" s="12">
        <f>L11+P11</f>
        <v>45</v>
      </c>
      <c r="L11" s="14">
        <f>M11+N11+O11</f>
        <v>6</v>
      </c>
      <c r="M11" s="14">
        <v>4</v>
      </c>
      <c r="N11" s="14"/>
      <c r="O11" s="14">
        <v>2</v>
      </c>
      <c r="P11" s="14">
        <v>39</v>
      </c>
      <c r="Q11" s="14"/>
      <c r="R11" s="14"/>
      <c r="S11" s="14"/>
      <c r="T11" s="14"/>
      <c r="U11" s="13" t="s">
        <v>62</v>
      </c>
      <c r="V11" s="12"/>
      <c r="W11" s="14"/>
      <c r="X11" s="14"/>
      <c r="Y11" s="14"/>
      <c r="Z11" s="14"/>
      <c r="AA11" s="14"/>
      <c r="AB11" s="14"/>
      <c r="AC11" s="14"/>
      <c r="AD11" s="14"/>
      <c r="AE11" s="13"/>
      <c r="AF11" s="12"/>
      <c r="AG11" s="14"/>
    </row>
    <row r="12" spans="2:33" s="7" customFormat="1" ht="19.5" customHeight="1" thickBot="1" x14ac:dyDescent="0.3">
      <c r="B12" s="8" t="s">
        <v>645</v>
      </c>
      <c r="C12" s="9" t="s">
        <v>707</v>
      </c>
      <c r="D12" s="1681"/>
      <c r="E12" s="10"/>
      <c r="F12" s="10"/>
      <c r="G12" s="10"/>
      <c r="H12" s="11">
        <v>150</v>
      </c>
      <c r="I12" s="1657"/>
      <c r="J12" s="1656">
        <f>K12+V12</f>
        <v>150</v>
      </c>
      <c r="K12" s="12"/>
      <c r="L12" s="14"/>
      <c r="M12" s="14"/>
      <c r="N12" s="14"/>
      <c r="O12" s="14"/>
      <c r="P12" s="14"/>
      <c r="Q12" s="14"/>
      <c r="R12" s="14"/>
      <c r="S12" s="14"/>
      <c r="T12" s="14"/>
      <c r="U12" s="13"/>
      <c r="V12" s="12">
        <f>W12+AA12</f>
        <v>150</v>
      </c>
      <c r="W12" s="12">
        <f>Y12+Z12+X12</f>
        <v>28</v>
      </c>
      <c r="X12" s="14"/>
      <c r="Y12" s="14"/>
      <c r="Z12" s="14">
        <v>28</v>
      </c>
      <c r="AA12" s="14">
        <v>122</v>
      </c>
      <c r="AB12" s="14"/>
      <c r="AD12" s="14" t="s">
        <v>58</v>
      </c>
      <c r="AE12" s="13"/>
      <c r="AF12" s="12"/>
      <c r="AG12" s="14"/>
    </row>
    <row r="13" spans="2:33" s="7" customFormat="1" ht="18.75" customHeight="1" thickBot="1" x14ac:dyDescent="0.3">
      <c r="B13" s="8" t="s">
        <v>646</v>
      </c>
      <c r="C13" s="9" t="s">
        <v>220</v>
      </c>
      <c r="D13" s="10"/>
      <c r="E13" s="10"/>
      <c r="F13" s="10"/>
      <c r="G13" s="10"/>
      <c r="H13" s="11">
        <v>90</v>
      </c>
      <c r="I13" s="1657"/>
      <c r="J13" s="1656">
        <f>K13+V13</f>
        <v>90</v>
      </c>
      <c r="K13" s="12">
        <f>L13+P13</f>
        <v>90</v>
      </c>
      <c r="L13" s="14">
        <f>M13+N13+O13</f>
        <v>10</v>
      </c>
      <c r="M13" s="14">
        <v>6</v>
      </c>
      <c r="N13" s="14"/>
      <c r="O13" s="14">
        <v>4</v>
      </c>
      <c r="P13" s="14">
        <v>80</v>
      </c>
      <c r="Q13" s="14"/>
      <c r="R13" s="14"/>
      <c r="S13" s="14"/>
      <c r="T13" s="14"/>
      <c r="U13" s="1697" t="s">
        <v>62</v>
      </c>
      <c r="V13" s="12">
        <f t="shared" ref="V13:V16" si="0">W13+AC13</f>
        <v>0</v>
      </c>
      <c r="W13" s="12">
        <f t="shared" ref="W13:W23" si="1">Y13+Z13+X13</f>
        <v>0</v>
      </c>
      <c r="X13" s="14"/>
      <c r="Y13" s="14"/>
      <c r="Z13" s="14"/>
      <c r="AA13" s="14"/>
      <c r="AB13" s="14"/>
      <c r="AC13" s="14"/>
      <c r="AD13" s="14"/>
      <c r="AE13" s="13"/>
      <c r="AF13" s="12"/>
      <c r="AG13" s="14"/>
    </row>
    <row r="14" spans="2:33" s="7" customFormat="1" ht="21" customHeight="1" thickBot="1" x14ac:dyDescent="0.3">
      <c r="B14" s="8" t="s">
        <v>647</v>
      </c>
      <c r="C14" s="9" t="s">
        <v>294</v>
      </c>
      <c r="D14" s="10"/>
      <c r="E14" s="10"/>
      <c r="F14" s="10"/>
      <c r="G14" s="10"/>
      <c r="H14" s="11">
        <v>150</v>
      </c>
      <c r="I14" s="1657"/>
      <c r="J14" s="1656">
        <f t="shared" ref="J14:J23" si="2">K14+V14</f>
        <v>150</v>
      </c>
      <c r="K14" s="12">
        <f t="shared" ref="K14:K22" si="3">L14+P14</f>
        <v>0</v>
      </c>
      <c r="L14" s="14">
        <f t="shared" ref="L14:L22" si="4">M14+N14+O14</f>
        <v>0</v>
      </c>
      <c r="M14" s="14"/>
      <c r="N14" s="14"/>
      <c r="O14" s="14"/>
      <c r="P14" s="14"/>
      <c r="Q14" s="14"/>
      <c r="R14" s="14"/>
      <c r="S14" s="14"/>
      <c r="T14" s="14"/>
      <c r="U14" s="47"/>
      <c r="V14" s="12">
        <f>W14+AA14</f>
        <v>150</v>
      </c>
      <c r="W14" s="12">
        <f t="shared" si="1"/>
        <v>10</v>
      </c>
      <c r="X14" s="14">
        <v>6</v>
      </c>
      <c r="Y14" s="14"/>
      <c r="Z14" s="14">
        <v>4</v>
      </c>
      <c r="AA14" s="14">
        <v>140</v>
      </c>
      <c r="AB14" s="14"/>
      <c r="AD14" s="14" t="s">
        <v>58</v>
      </c>
      <c r="AE14" s="13"/>
      <c r="AF14" s="12"/>
      <c r="AG14" s="14"/>
    </row>
    <row r="15" spans="2:33" s="7" customFormat="1" ht="30.75" customHeight="1" thickBot="1" x14ac:dyDescent="0.3">
      <c r="B15" s="8" t="s">
        <v>648</v>
      </c>
      <c r="C15" s="9" t="s">
        <v>708</v>
      </c>
      <c r="D15" s="10"/>
      <c r="E15" s="10"/>
      <c r="F15" s="10"/>
      <c r="G15" s="10"/>
      <c r="H15" s="11">
        <v>90</v>
      </c>
      <c r="I15" s="1657"/>
      <c r="J15" s="1656">
        <f t="shared" si="2"/>
        <v>90</v>
      </c>
      <c r="K15" s="12">
        <f t="shared" si="3"/>
        <v>90</v>
      </c>
      <c r="L15" s="14">
        <f t="shared" si="4"/>
        <v>10</v>
      </c>
      <c r="M15" s="14">
        <v>6</v>
      </c>
      <c r="N15" s="14"/>
      <c r="O15" s="14">
        <v>4</v>
      </c>
      <c r="P15" s="14">
        <v>80</v>
      </c>
      <c r="Q15" s="14"/>
      <c r="R15" s="14"/>
      <c r="S15" s="14"/>
      <c r="T15" s="14"/>
      <c r="U15" s="13" t="s">
        <v>62</v>
      </c>
      <c r="V15" s="12">
        <f t="shared" si="0"/>
        <v>0</v>
      </c>
      <c r="W15" s="12">
        <f t="shared" si="1"/>
        <v>0</v>
      </c>
      <c r="X15" s="14"/>
      <c r="Y15" s="14"/>
      <c r="Z15" s="14"/>
      <c r="AA15" s="14"/>
      <c r="AB15" s="14"/>
      <c r="AC15" s="14"/>
      <c r="AD15" s="14"/>
      <c r="AE15" s="13"/>
      <c r="AF15" s="12"/>
      <c r="AG15" s="14"/>
    </row>
    <row r="16" spans="2:33" s="7" customFormat="1" ht="21" customHeight="1" thickBot="1" x14ac:dyDescent="0.3">
      <c r="B16" s="8" t="s">
        <v>649</v>
      </c>
      <c r="C16" s="9" t="s">
        <v>709</v>
      </c>
      <c r="D16" s="10"/>
      <c r="E16" s="10"/>
      <c r="F16" s="10"/>
      <c r="G16" s="10"/>
      <c r="H16" s="11">
        <v>90</v>
      </c>
      <c r="I16" s="1657"/>
      <c r="J16" s="1656">
        <f t="shared" si="2"/>
        <v>90</v>
      </c>
      <c r="K16" s="12">
        <f t="shared" si="3"/>
        <v>90</v>
      </c>
      <c r="L16" s="14">
        <f t="shared" si="4"/>
        <v>10</v>
      </c>
      <c r="M16" s="14">
        <v>6</v>
      </c>
      <c r="N16" s="14"/>
      <c r="O16" s="14">
        <v>4</v>
      </c>
      <c r="P16" s="14">
        <v>80</v>
      </c>
      <c r="Q16" s="14"/>
      <c r="R16" s="14"/>
      <c r="S16" s="14"/>
      <c r="T16" s="14"/>
      <c r="U16" s="13" t="s">
        <v>30</v>
      </c>
      <c r="V16" s="12">
        <f t="shared" si="0"/>
        <v>0</v>
      </c>
      <c r="W16" s="12">
        <f t="shared" si="1"/>
        <v>0</v>
      </c>
      <c r="X16" s="14"/>
      <c r="Y16" s="14"/>
      <c r="Z16" s="14"/>
      <c r="AA16" s="14"/>
      <c r="AB16" s="14"/>
      <c r="AC16" s="14"/>
      <c r="AD16" s="14"/>
      <c r="AE16" s="13"/>
      <c r="AF16" s="12"/>
      <c r="AG16" s="14"/>
    </row>
    <row r="17" spans="2:33" s="7" customFormat="1" ht="21.75" customHeight="1" thickBot="1" x14ac:dyDescent="0.3">
      <c r="B17" s="8" t="s">
        <v>650</v>
      </c>
      <c r="C17" s="9" t="s">
        <v>710</v>
      </c>
      <c r="D17" s="10"/>
      <c r="E17" s="10"/>
      <c r="F17" s="10"/>
      <c r="G17" s="10"/>
      <c r="H17" s="11">
        <v>270</v>
      </c>
      <c r="I17" s="1657"/>
      <c r="J17" s="1656">
        <f t="shared" si="2"/>
        <v>270</v>
      </c>
      <c r="K17" s="12">
        <f t="shared" si="3"/>
        <v>118</v>
      </c>
      <c r="L17" s="14">
        <f t="shared" si="4"/>
        <v>18</v>
      </c>
      <c r="M17" s="14">
        <v>8</v>
      </c>
      <c r="N17" s="14"/>
      <c r="O17" s="14">
        <v>10</v>
      </c>
      <c r="P17" s="14">
        <v>100</v>
      </c>
      <c r="Q17" s="14"/>
      <c r="R17" s="14"/>
      <c r="S17" s="14"/>
      <c r="T17" s="14" t="s">
        <v>58</v>
      </c>
      <c r="U17" s="13"/>
      <c r="V17" s="12">
        <f>W17+AA17</f>
        <v>152</v>
      </c>
      <c r="W17" s="12">
        <f t="shared" si="1"/>
        <v>32</v>
      </c>
      <c r="X17" s="14">
        <v>20</v>
      </c>
      <c r="Y17" s="14"/>
      <c r="Z17" s="14">
        <v>12</v>
      </c>
      <c r="AA17" s="14">
        <v>120</v>
      </c>
      <c r="AB17" s="14" t="s">
        <v>231</v>
      </c>
      <c r="AC17" s="14"/>
      <c r="AD17" s="14"/>
      <c r="AE17" s="13" t="s">
        <v>62</v>
      </c>
      <c r="AF17" s="12"/>
      <c r="AG17" s="14"/>
    </row>
    <row r="18" spans="2:33" s="7" customFormat="1" ht="21.75" customHeight="1" thickBot="1" x14ac:dyDescent="0.3">
      <c r="B18" s="8" t="s">
        <v>651</v>
      </c>
      <c r="C18" s="9" t="s">
        <v>711</v>
      </c>
      <c r="D18" s="10"/>
      <c r="E18" s="10"/>
      <c r="F18" s="10"/>
      <c r="G18" s="10"/>
      <c r="H18" s="11">
        <v>120</v>
      </c>
      <c r="I18" s="1657"/>
      <c r="J18" s="1656">
        <f t="shared" si="2"/>
        <v>120</v>
      </c>
      <c r="K18" s="12">
        <f t="shared" si="3"/>
        <v>0</v>
      </c>
      <c r="L18" s="14">
        <f t="shared" si="4"/>
        <v>0</v>
      </c>
      <c r="M18" s="14"/>
      <c r="N18" s="14"/>
      <c r="O18" s="14"/>
      <c r="P18" s="14"/>
      <c r="Q18" s="14"/>
      <c r="R18" s="14"/>
      <c r="S18" s="14"/>
      <c r="T18" s="14"/>
      <c r="U18" s="13"/>
      <c r="V18" s="12">
        <f t="shared" ref="V18:V23" si="5">W18+AA18</f>
        <v>120</v>
      </c>
      <c r="W18" s="12">
        <f t="shared" si="1"/>
        <v>20</v>
      </c>
      <c r="X18" s="14">
        <v>14</v>
      </c>
      <c r="Y18" s="14"/>
      <c r="Z18" s="14">
        <v>6</v>
      </c>
      <c r="AA18" s="14">
        <v>100</v>
      </c>
      <c r="AB18" s="14"/>
      <c r="AC18" s="14"/>
      <c r="AD18" s="14"/>
      <c r="AE18" s="13" t="s">
        <v>62</v>
      </c>
      <c r="AF18" s="12"/>
      <c r="AG18" s="14"/>
    </row>
    <row r="19" spans="2:33" s="7" customFormat="1" ht="42" customHeight="1" thickBot="1" x14ac:dyDescent="0.3">
      <c r="B19" s="8" t="s">
        <v>652</v>
      </c>
      <c r="C19" s="9" t="s">
        <v>712</v>
      </c>
      <c r="D19" s="10"/>
      <c r="E19" s="10"/>
      <c r="F19" s="10"/>
      <c r="G19" s="10"/>
      <c r="H19" s="11">
        <v>150</v>
      </c>
      <c r="I19" s="1657"/>
      <c r="J19" s="1656">
        <f t="shared" si="2"/>
        <v>150</v>
      </c>
      <c r="K19" s="12">
        <f t="shared" si="3"/>
        <v>150</v>
      </c>
      <c r="L19" s="14">
        <f t="shared" si="4"/>
        <v>12</v>
      </c>
      <c r="M19" s="14">
        <v>6</v>
      </c>
      <c r="N19" s="14"/>
      <c r="O19" s="14">
        <v>6</v>
      </c>
      <c r="P19" s="14">
        <v>138</v>
      </c>
      <c r="Q19" s="14"/>
      <c r="R19" s="14"/>
      <c r="S19" s="14"/>
      <c r="T19" s="14" t="s">
        <v>58</v>
      </c>
      <c r="U19" s="13"/>
      <c r="V19" s="12">
        <f t="shared" si="5"/>
        <v>0</v>
      </c>
      <c r="W19" s="12">
        <f t="shared" si="1"/>
        <v>0</v>
      </c>
      <c r="X19" s="14"/>
      <c r="Y19" s="14"/>
      <c r="Z19" s="14"/>
      <c r="AA19" s="14"/>
      <c r="AB19" s="14"/>
      <c r="AC19" s="14"/>
      <c r="AD19" s="14"/>
      <c r="AE19" s="13"/>
      <c r="AF19" s="12"/>
      <c r="AG19" s="14"/>
    </row>
    <row r="20" spans="2:33" s="7" customFormat="1" ht="20.25" customHeight="1" thickBot="1" x14ac:dyDescent="0.3">
      <c r="B20" s="8"/>
      <c r="C20" s="9" t="s">
        <v>282</v>
      </c>
      <c r="D20" s="10"/>
      <c r="E20" s="10"/>
      <c r="F20" s="10"/>
      <c r="G20" s="10"/>
      <c r="H20" s="11">
        <v>90</v>
      </c>
      <c r="I20" s="1657"/>
      <c r="J20" s="1656">
        <f t="shared" si="2"/>
        <v>90</v>
      </c>
      <c r="K20" s="12">
        <f t="shared" si="3"/>
        <v>0</v>
      </c>
      <c r="L20" s="14">
        <f t="shared" si="4"/>
        <v>0</v>
      </c>
      <c r="M20" s="14"/>
      <c r="N20" s="14"/>
      <c r="O20" s="14"/>
      <c r="P20" s="14"/>
      <c r="Q20" s="14"/>
      <c r="R20" s="14"/>
      <c r="S20" s="14"/>
      <c r="T20" s="14"/>
      <c r="U20" s="13"/>
      <c r="V20" s="12">
        <f t="shared" si="5"/>
        <v>90</v>
      </c>
      <c r="W20" s="12">
        <f t="shared" si="1"/>
        <v>16</v>
      </c>
      <c r="X20" s="14">
        <v>8</v>
      </c>
      <c r="Y20" s="14"/>
      <c r="Z20" s="14">
        <v>8</v>
      </c>
      <c r="AA20" s="14">
        <v>74</v>
      </c>
      <c r="AB20" s="14"/>
      <c r="AC20" s="14"/>
      <c r="AD20" s="14"/>
      <c r="AE20" s="13" t="s">
        <v>62</v>
      </c>
      <c r="AF20" s="12"/>
      <c r="AG20" s="14"/>
    </row>
    <row r="21" spans="2:33" s="7" customFormat="1" ht="17.25" customHeight="1" thickBot="1" x14ac:dyDescent="0.3">
      <c r="B21" s="8"/>
      <c r="C21" s="9" t="s">
        <v>713</v>
      </c>
      <c r="D21" s="10"/>
      <c r="E21" s="10"/>
      <c r="F21" s="10"/>
      <c r="G21" s="10"/>
      <c r="H21" s="11">
        <v>120</v>
      </c>
      <c r="I21" s="1657"/>
      <c r="J21" s="1656">
        <f t="shared" si="2"/>
        <v>120</v>
      </c>
      <c r="K21" s="12">
        <f t="shared" si="3"/>
        <v>0</v>
      </c>
      <c r="L21" s="14">
        <f t="shared" si="4"/>
        <v>0</v>
      </c>
      <c r="M21" s="14"/>
      <c r="N21" s="14"/>
      <c r="O21" s="14"/>
      <c r="P21" s="14"/>
      <c r="Q21" s="14"/>
      <c r="R21" s="14"/>
      <c r="S21" s="14"/>
      <c r="T21" s="14"/>
      <c r="U21" s="13"/>
      <c r="V21" s="12">
        <f t="shared" si="5"/>
        <v>120</v>
      </c>
      <c r="W21" s="14">
        <f t="shared" si="1"/>
        <v>14</v>
      </c>
      <c r="X21" s="14">
        <v>8</v>
      </c>
      <c r="Y21" s="14"/>
      <c r="Z21" s="14">
        <v>6</v>
      </c>
      <c r="AA21" s="14">
        <v>106</v>
      </c>
      <c r="AB21" s="14"/>
      <c r="AC21" s="14"/>
      <c r="AD21" s="14" t="s">
        <v>58</v>
      </c>
      <c r="AE21" s="13"/>
      <c r="AF21" s="12"/>
      <c r="AG21" s="14"/>
    </row>
    <row r="22" spans="2:33" s="7" customFormat="1" ht="21" customHeight="1" thickBot="1" x14ac:dyDescent="0.3">
      <c r="B22" s="8"/>
      <c r="C22" s="9" t="s">
        <v>714</v>
      </c>
      <c r="D22" s="10"/>
      <c r="E22" s="10"/>
      <c r="F22" s="10"/>
      <c r="G22" s="10"/>
      <c r="H22" s="11">
        <v>60</v>
      </c>
      <c r="I22" s="1657"/>
      <c r="J22" s="1656">
        <f t="shared" si="2"/>
        <v>60</v>
      </c>
      <c r="K22" s="12">
        <f t="shared" si="3"/>
        <v>0</v>
      </c>
      <c r="L22" s="14">
        <f t="shared" si="4"/>
        <v>0</v>
      </c>
      <c r="M22" s="14"/>
      <c r="N22" s="14"/>
      <c r="O22" s="14"/>
      <c r="P22" s="14"/>
      <c r="Q22" s="14"/>
      <c r="R22" s="14"/>
      <c r="S22" s="14"/>
      <c r="T22" s="14"/>
      <c r="U22" s="13"/>
      <c r="V22" s="12">
        <f t="shared" si="5"/>
        <v>60</v>
      </c>
      <c r="W22" s="14">
        <f t="shared" si="1"/>
        <v>10</v>
      </c>
      <c r="X22" s="14">
        <v>6</v>
      </c>
      <c r="Y22" s="14"/>
      <c r="Z22" s="14">
        <v>4</v>
      </c>
      <c r="AA22" s="14">
        <v>50</v>
      </c>
      <c r="AB22" s="14"/>
      <c r="AC22" s="14"/>
      <c r="AD22" s="14"/>
      <c r="AE22" s="13" t="s">
        <v>30</v>
      </c>
      <c r="AF22" s="12"/>
      <c r="AG22" s="14"/>
    </row>
    <row r="23" spans="2:33" s="7" customFormat="1" ht="17.25" customHeight="1" thickBot="1" x14ac:dyDescent="0.3">
      <c r="B23" s="8"/>
      <c r="C23" s="9" t="s">
        <v>483</v>
      </c>
      <c r="D23" s="10"/>
      <c r="E23" s="10"/>
      <c r="F23" s="10"/>
      <c r="G23" s="10"/>
      <c r="H23" s="11">
        <v>90</v>
      </c>
      <c r="I23" s="1657"/>
      <c r="J23" s="1656">
        <f t="shared" si="2"/>
        <v>90</v>
      </c>
      <c r="K23" s="12"/>
      <c r="L23" s="14"/>
      <c r="M23" s="14"/>
      <c r="N23" s="14"/>
      <c r="O23" s="14"/>
      <c r="P23" s="14"/>
      <c r="Q23" s="14"/>
      <c r="R23" s="14"/>
      <c r="S23" s="14"/>
      <c r="T23" s="14"/>
      <c r="U23" s="13"/>
      <c r="V23" s="12">
        <f t="shared" si="5"/>
        <v>90</v>
      </c>
      <c r="W23" s="14">
        <f t="shared" si="1"/>
        <v>10</v>
      </c>
      <c r="X23" s="14">
        <v>6</v>
      </c>
      <c r="Y23" s="14"/>
      <c r="Z23" s="14">
        <v>4</v>
      </c>
      <c r="AA23" s="14">
        <v>80</v>
      </c>
      <c r="AB23" s="14"/>
      <c r="AC23" s="14"/>
      <c r="AD23" s="14"/>
      <c r="AE23" s="13" t="s">
        <v>62</v>
      </c>
      <c r="AF23" s="12"/>
      <c r="AG23" s="14"/>
    </row>
    <row r="24" spans="2:33" s="4" customFormat="1" ht="18.75" customHeight="1" thickTop="1" x14ac:dyDescent="0.25">
      <c r="B24" s="978"/>
      <c r="C24" s="496" t="s">
        <v>95</v>
      </c>
      <c r="D24" s="496"/>
      <c r="E24" s="496"/>
      <c r="F24" s="496"/>
      <c r="G24" s="384" t="e">
        <f>SUM(G18:G23,#REF!)</f>
        <v>#REF!</v>
      </c>
      <c r="H24" s="117">
        <f t="shared" ref="H24:L24" si="6">SUM(H10:H23)</f>
        <v>1605</v>
      </c>
      <c r="I24" s="117">
        <f t="shared" si="6"/>
        <v>0</v>
      </c>
      <c r="J24" s="117">
        <f t="shared" si="6"/>
        <v>1605</v>
      </c>
      <c r="K24" s="117">
        <f t="shared" si="6"/>
        <v>673</v>
      </c>
      <c r="L24" s="117">
        <f t="shared" si="6"/>
        <v>84</v>
      </c>
      <c r="M24" s="117">
        <f>SUM(M10:M23)</f>
        <v>42</v>
      </c>
      <c r="N24" s="117">
        <f t="shared" ref="N24:P24" si="7">SUM(N10:N23)</f>
        <v>0</v>
      </c>
      <c r="O24" s="117">
        <f t="shared" si="7"/>
        <v>42</v>
      </c>
      <c r="P24" s="117">
        <f t="shared" si="7"/>
        <v>589</v>
      </c>
      <c r="Q24" s="117"/>
      <c r="R24" s="117"/>
      <c r="S24" s="117"/>
      <c r="T24" s="117"/>
      <c r="U24" s="1685"/>
      <c r="V24" s="117">
        <f t="shared" ref="V24:W24" si="8">SUM(V10:V23)</f>
        <v>932</v>
      </c>
      <c r="W24" s="117">
        <f t="shared" si="8"/>
        <v>140</v>
      </c>
      <c r="X24" s="117">
        <f>SUM(X10:X23)</f>
        <v>68</v>
      </c>
      <c r="Y24" s="117">
        <f t="shared" ref="Y24:AA24" si="9">SUM(Y10:Y23)</f>
        <v>0</v>
      </c>
      <c r="Z24" s="117">
        <f t="shared" si="9"/>
        <v>72</v>
      </c>
      <c r="AA24" s="117">
        <f t="shared" si="9"/>
        <v>792</v>
      </c>
      <c r="AB24" s="117"/>
      <c r="AC24" s="117"/>
      <c r="AD24" s="117"/>
      <c r="AE24" s="1685"/>
      <c r="AF24" s="897"/>
      <c r="AG24" s="978"/>
    </row>
    <row r="25" spans="2:33" s="4" customFormat="1" ht="18.75" customHeight="1" x14ac:dyDescent="0.25">
      <c r="B25" s="133"/>
      <c r="C25" s="123" t="s">
        <v>96</v>
      </c>
      <c r="D25" s="123"/>
      <c r="E25" s="123"/>
      <c r="F25" s="123"/>
      <c r="G25" s="129"/>
      <c r="H25" s="129"/>
      <c r="I25" s="129"/>
      <c r="J25" s="130"/>
      <c r="K25" s="127"/>
      <c r="L25" s="129">
        <f>L24/2</f>
        <v>42</v>
      </c>
      <c r="M25" s="129"/>
      <c r="N25" s="129"/>
      <c r="O25" s="129"/>
      <c r="P25" s="129"/>
      <c r="Q25" s="129"/>
      <c r="R25" s="129"/>
      <c r="S25" s="129"/>
      <c r="T25" s="129"/>
      <c r="U25" s="508"/>
      <c r="V25" s="127"/>
      <c r="W25" s="129">
        <f>W24/2</f>
        <v>70</v>
      </c>
      <c r="X25" s="129"/>
      <c r="Y25" s="129"/>
      <c r="Z25" s="129"/>
      <c r="AA25" s="129"/>
      <c r="AB25" s="129"/>
      <c r="AC25" s="129"/>
      <c r="AD25" s="129"/>
      <c r="AE25" s="508"/>
      <c r="AF25" s="131"/>
      <c r="AG25" s="132"/>
    </row>
    <row r="26" spans="2:33" s="4" customFormat="1" ht="18.75" customHeight="1" x14ac:dyDescent="0.25">
      <c r="B26" s="133"/>
      <c r="C26" s="123" t="s">
        <v>97</v>
      </c>
      <c r="D26" s="123"/>
      <c r="E26" s="123"/>
      <c r="F26" s="123"/>
      <c r="G26" s="129"/>
      <c r="H26" s="129"/>
      <c r="I26" s="129"/>
      <c r="J26" s="130"/>
      <c r="K26" s="127"/>
      <c r="L26" s="134"/>
      <c r="M26" s="129"/>
      <c r="N26" s="129"/>
      <c r="O26" s="129"/>
      <c r="P26" s="129"/>
      <c r="Q26" s="129"/>
      <c r="R26" s="129"/>
      <c r="S26" s="129"/>
      <c r="T26" s="129">
        <v>2</v>
      </c>
      <c r="U26" s="508"/>
      <c r="V26" s="1686"/>
      <c r="W26" s="134"/>
      <c r="X26" s="134"/>
      <c r="Y26" s="134"/>
      <c r="Z26" s="134"/>
      <c r="AA26" s="134"/>
      <c r="AB26" s="134"/>
      <c r="AC26" s="134"/>
      <c r="AD26" s="129">
        <v>3</v>
      </c>
      <c r="AE26" s="508"/>
      <c r="AF26" s="131"/>
      <c r="AG26" s="133"/>
    </row>
    <row r="27" spans="2:33" s="4" customFormat="1" ht="18.75" customHeight="1" x14ac:dyDescent="0.25">
      <c r="B27" s="133"/>
      <c r="C27" s="123" t="s">
        <v>99</v>
      </c>
      <c r="D27" s="123"/>
      <c r="E27" s="123"/>
      <c r="F27" s="123"/>
      <c r="G27" s="129"/>
      <c r="H27" s="129"/>
      <c r="I27" s="129"/>
      <c r="J27" s="130"/>
      <c r="K27" s="127"/>
      <c r="L27" s="134"/>
      <c r="M27" s="134"/>
      <c r="N27" s="129"/>
      <c r="O27" s="129"/>
      <c r="P27" s="129"/>
      <c r="Q27" s="129"/>
      <c r="R27" s="129"/>
      <c r="S27" s="129"/>
      <c r="T27" s="129"/>
      <c r="U27" s="508" t="s">
        <v>715</v>
      </c>
      <c r="V27" s="1686"/>
      <c r="W27" s="134"/>
      <c r="X27" s="134"/>
      <c r="Y27" s="134"/>
      <c r="Z27" s="134"/>
      <c r="AA27" s="134"/>
      <c r="AB27" s="134"/>
      <c r="AC27" s="134"/>
      <c r="AD27" s="129"/>
      <c r="AE27" s="508" t="s">
        <v>716</v>
      </c>
      <c r="AF27" s="131"/>
      <c r="AG27" s="133"/>
    </row>
    <row r="28" spans="2:33" s="4" customFormat="1" ht="32.25" customHeight="1" x14ac:dyDescent="0.25">
      <c r="B28" s="133"/>
      <c r="C28" s="136" t="s">
        <v>102</v>
      </c>
      <c r="D28" s="136"/>
      <c r="E28" s="136"/>
      <c r="F28" s="136"/>
      <c r="G28" s="129"/>
      <c r="H28" s="129"/>
      <c r="I28" s="129"/>
      <c r="J28" s="130"/>
      <c r="K28" s="127"/>
      <c r="L28" s="129"/>
      <c r="M28" s="129"/>
      <c r="N28" s="129"/>
      <c r="O28" s="129"/>
      <c r="P28" s="129"/>
      <c r="Q28" s="129"/>
      <c r="R28" s="129"/>
      <c r="S28" s="129"/>
      <c r="T28" s="134"/>
      <c r="U28" s="1687"/>
      <c r="V28" s="1686"/>
      <c r="W28" s="134"/>
      <c r="X28" s="134"/>
      <c r="Y28" s="134"/>
      <c r="Z28" s="134"/>
      <c r="AA28" s="134"/>
      <c r="AB28" s="134"/>
      <c r="AC28" s="129">
        <v>1</v>
      </c>
      <c r="AD28" s="134"/>
      <c r="AE28" s="1687"/>
      <c r="AF28" s="131"/>
      <c r="AG28" s="133"/>
    </row>
    <row r="29" spans="2:33" s="4" customFormat="1" ht="16.5" customHeight="1" x14ac:dyDescent="0.25">
      <c r="B29" s="133"/>
      <c r="C29" s="635" t="s">
        <v>103</v>
      </c>
      <c r="D29" s="141"/>
      <c r="E29" s="141"/>
      <c r="F29" s="141"/>
      <c r="G29" s="129" t="e">
        <f t="shared" ref="G29:AB29" si="10">G24</f>
        <v>#REF!</v>
      </c>
      <c r="H29" s="129">
        <f t="shared" si="10"/>
        <v>1605</v>
      </c>
      <c r="I29" s="129">
        <f t="shared" si="10"/>
        <v>0</v>
      </c>
      <c r="J29" s="124">
        <f t="shared" si="10"/>
        <v>1605</v>
      </c>
      <c r="K29" s="143">
        <f t="shared" si="10"/>
        <v>673</v>
      </c>
      <c r="L29" s="129">
        <f t="shared" si="10"/>
        <v>84</v>
      </c>
      <c r="M29" s="129">
        <f t="shared" si="10"/>
        <v>42</v>
      </c>
      <c r="N29" s="129">
        <f>N24</f>
        <v>0</v>
      </c>
      <c r="O29" s="129">
        <f t="shared" si="10"/>
        <v>42</v>
      </c>
      <c r="P29" s="129">
        <f t="shared" si="10"/>
        <v>589</v>
      </c>
      <c r="Q29" s="129">
        <f t="shared" si="10"/>
        <v>0</v>
      </c>
      <c r="R29" s="129">
        <f t="shared" si="10"/>
        <v>0</v>
      </c>
      <c r="S29" s="129">
        <f t="shared" si="10"/>
        <v>0</v>
      </c>
      <c r="T29" s="129">
        <v>2</v>
      </c>
      <c r="U29" s="508">
        <v>6</v>
      </c>
      <c r="V29" s="127">
        <f t="shared" si="10"/>
        <v>932</v>
      </c>
      <c r="W29" s="129">
        <f t="shared" si="10"/>
        <v>140</v>
      </c>
      <c r="X29" s="129">
        <f t="shared" si="10"/>
        <v>68</v>
      </c>
      <c r="Y29" s="129">
        <f t="shared" si="10"/>
        <v>0</v>
      </c>
      <c r="Z29" s="129">
        <f t="shared" si="10"/>
        <v>72</v>
      </c>
      <c r="AA29" s="129">
        <f t="shared" si="10"/>
        <v>792</v>
      </c>
      <c r="AB29" s="129">
        <f t="shared" si="10"/>
        <v>0</v>
      </c>
      <c r="AC29" s="129">
        <v>1</v>
      </c>
      <c r="AD29" s="129">
        <v>3</v>
      </c>
      <c r="AE29" s="508">
        <v>6</v>
      </c>
      <c r="AF29" s="1679"/>
      <c r="AG29" s="133"/>
    </row>
    <row r="30" spans="2:33" s="4" customFormat="1" ht="24" hidden="1" customHeight="1" x14ac:dyDescent="0.25">
      <c r="H30" s="145"/>
      <c r="J30" s="145"/>
      <c r="M30" s="97"/>
    </row>
    <row r="31" spans="2:33" s="4" customFormat="1" ht="27" hidden="1" customHeight="1" x14ac:dyDescent="0.3">
      <c r="B31" s="1715" t="s">
        <v>104</v>
      </c>
      <c r="C31" s="1716"/>
      <c r="D31" s="1716"/>
      <c r="E31" s="1716"/>
      <c r="F31" s="1716"/>
      <c r="G31" s="1716"/>
      <c r="H31" s="1716"/>
      <c r="I31" s="1716"/>
      <c r="J31" s="1716"/>
      <c r="K31" s="1717"/>
      <c r="L31" s="1717"/>
      <c r="M31" s="1717"/>
      <c r="N31" s="1717"/>
      <c r="O31" s="1717"/>
      <c r="P31" s="1717"/>
      <c r="Q31" s="1717"/>
      <c r="R31" s="1717"/>
      <c r="S31" s="1717"/>
      <c r="T31" s="1717"/>
      <c r="U31" s="1717"/>
      <c r="V31" s="1717"/>
      <c r="W31" s="1717"/>
      <c r="X31" s="1717"/>
      <c r="Y31" s="1717"/>
      <c r="Z31" s="1717"/>
      <c r="AA31" s="1717"/>
      <c r="AB31" s="1717"/>
      <c r="AC31" s="1717"/>
      <c r="AD31" s="1717"/>
      <c r="AE31" s="1717"/>
      <c r="AF31" s="1717"/>
      <c r="AG31" s="1718"/>
    </row>
    <row r="32" spans="2:33" s="4" customFormat="1" ht="31.5" hidden="1" customHeight="1" x14ac:dyDescent="0.25">
      <c r="B32" s="1709" t="s">
        <v>2</v>
      </c>
      <c r="C32" s="1710" t="s">
        <v>3</v>
      </c>
      <c r="D32" s="1691"/>
      <c r="E32" s="1691"/>
      <c r="F32" s="1691"/>
      <c r="G32" s="1709" t="s">
        <v>105</v>
      </c>
      <c r="H32" s="1710" t="s">
        <v>106</v>
      </c>
      <c r="I32" s="1710"/>
      <c r="J32" s="1710"/>
      <c r="K32" s="1719" t="s">
        <v>107</v>
      </c>
      <c r="L32" s="1720"/>
      <c r="M32" s="1720"/>
      <c r="N32" s="1720"/>
      <c r="O32" s="1720"/>
      <c r="P32" s="1720"/>
      <c r="Q32" s="1720"/>
      <c r="R32" s="1720"/>
      <c r="S32" s="1720"/>
      <c r="T32" s="1720"/>
      <c r="U32" s="1721"/>
      <c r="V32" s="1719" t="s">
        <v>108</v>
      </c>
      <c r="W32" s="1720"/>
      <c r="X32" s="1720"/>
      <c r="Y32" s="1720"/>
      <c r="Z32" s="1720"/>
      <c r="AA32" s="1720"/>
      <c r="AB32" s="1720"/>
      <c r="AC32" s="1720"/>
      <c r="AD32" s="1720"/>
      <c r="AE32" s="1721"/>
      <c r="AF32" s="147"/>
      <c r="AG32" s="1722" t="s">
        <v>109</v>
      </c>
    </row>
    <row r="33" spans="2:33" s="4" customFormat="1" ht="36" hidden="1" customHeight="1" x14ac:dyDescent="0.25">
      <c r="B33" s="1709"/>
      <c r="C33" s="1710"/>
      <c r="D33" s="1691"/>
      <c r="E33" s="1691"/>
      <c r="F33" s="1691"/>
      <c r="G33" s="1709"/>
      <c r="H33" s="1709" t="s">
        <v>110</v>
      </c>
      <c r="I33" s="1709" t="s">
        <v>111</v>
      </c>
      <c r="J33" s="1709" t="s">
        <v>112</v>
      </c>
      <c r="K33" s="1714" t="s">
        <v>113</v>
      </c>
      <c r="L33" s="1710" t="s">
        <v>13</v>
      </c>
      <c r="M33" s="1710"/>
      <c r="N33" s="1710"/>
      <c r="O33" s="1710"/>
      <c r="P33" s="1709" t="s">
        <v>114</v>
      </c>
      <c r="Q33" s="1709" t="s">
        <v>115</v>
      </c>
      <c r="R33" s="1690"/>
      <c r="S33" s="1709" t="s">
        <v>116</v>
      </c>
      <c r="T33" s="1707" t="s">
        <v>18</v>
      </c>
      <c r="U33" s="1708"/>
      <c r="V33" s="1714" t="s">
        <v>113</v>
      </c>
      <c r="W33" s="1710" t="s">
        <v>13</v>
      </c>
      <c r="X33" s="1710"/>
      <c r="Y33" s="1710"/>
      <c r="Z33" s="1710"/>
      <c r="AA33" s="1709" t="s">
        <v>114</v>
      </c>
      <c r="AB33" s="1709" t="s">
        <v>117</v>
      </c>
      <c r="AC33" s="1709" t="s">
        <v>116</v>
      </c>
      <c r="AD33" s="1707" t="s">
        <v>18</v>
      </c>
      <c r="AE33" s="1708"/>
      <c r="AF33" s="149"/>
      <c r="AG33" s="1722"/>
    </row>
    <row r="34" spans="2:33" s="4" customFormat="1" ht="15.75" hidden="1" customHeight="1" x14ac:dyDescent="0.25">
      <c r="B34" s="1709"/>
      <c r="C34" s="1710"/>
      <c r="D34" s="1691"/>
      <c r="E34" s="1691"/>
      <c r="F34" s="1691"/>
      <c r="G34" s="1709"/>
      <c r="H34" s="1709"/>
      <c r="I34" s="1709"/>
      <c r="J34" s="1709"/>
      <c r="K34" s="1714"/>
      <c r="L34" s="1709" t="s">
        <v>113</v>
      </c>
      <c r="M34" s="1710" t="s">
        <v>19</v>
      </c>
      <c r="N34" s="1710"/>
      <c r="O34" s="1710"/>
      <c r="P34" s="1709"/>
      <c r="Q34" s="1709"/>
      <c r="R34" s="1690"/>
      <c r="S34" s="1709"/>
      <c r="T34" s="1711" t="s">
        <v>118</v>
      </c>
      <c r="U34" s="1712" t="s">
        <v>119</v>
      </c>
      <c r="V34" s="1714"/>
      <c r="W34" s="1709" t="s">
        <v>113</v>
      </c>
      <c r="X34" s="1710" t="s">
        <v>120</v>
      </c>
      <c r="Y34" s="1710"/>
      <c r="Z34" s="1710"/>
      <c r="AA34" s="1709"/>
      <c r="AB34" s="1709"/>
      <c r="AC34" s="1709"/>
      <c r="AD34" s="1709" t="s">
        <v>118</v>
      </c>
      <c r="AE34" s="1713" t="s">
        <v>119</v>
      </c>
      <c r="AF34" s="150"/>
      <c r="AG34" s="1722"/>
    </row>
    <row r="35" spans="2:33" s="4" customFormat="1" ht="76.5" hidden="1" customHeight="1" x14ac:dyDescent="0.25">
      <c r="B35" s="1709"/>
      <c r="C35" s="1710"/>
      <c r="D35" s="1691"/>
      <c r="E35" s="1691"/>
      <c r="F35" s="1691"/>
      <c r="G35" s="1709"/>
      <c r="H35" s="1709"/>
      <c r="I35" s="1709"/>
      <c r="J35" s="1709"/>
      <c r="K35" s="1714"/>
      <c r="L35" s="1709"/>
      <c r="M35" s="1694" t="s">
        <v>121</v>
      </c>
      <c r="N35" s="1690" t="s">
        <v>122</v>
      </c>
      <c r="O35" s="1690" t="s">
        <v>123</v>
      </c>
      <c r="P35" s="1709"/>
      <c r="Q35" s="1709"/>
      <c r="R35" s="1690"/>
      <c r="S35" s="1709"/>
      <c r="T35" s="1711"/>
      <c r="U35" s="1712"/>
      <c r="V35" s="1714"/>
      <c r="W35" s="1709"/>
      <c r="X35" s="1690" t="s">
        <v>121</v>
      </c>
      <c r="Y35" s="1690" t="s">
        <v>122</v>
      </c>
      <c r="Z35" s="1690" t="s">
        <v>123</v>
      </c>
      <c r="AA35" s="1709"/>
      <c r="AB35" s="1709"/>
      <c r="AC35" s="1709"/>
      <c r="AD35" s="1709"/>
      <c r="AE35" s="1713"/>
      <c r="AF35" s="150"/>
      <c r="AG35" s="1722"/>
    </row>
    <row r="36" spans="2:33" s="4" customFormat="1" ht="12.75" hidden="1" customHeight="1" x14ac:dyDescent="0.25">
      <c r="B36" s="151"/>
      <c r="C36" s="152">
        <v>1</v>
      </c>
      <c r="D36" s="152"/>
      <c r="E36" s="152"/>
      <c r="F36" s="152"/>
      <c r="G36" s="153"/>
      <c r="H36" s="154"/>
      <c r="I36" s="154"/>
      <c r="J36" s="154"/>
      <c r="K36" s="155"/>
      <c r="L36" s="156"/>
      <c r="M36" s="1229"/>
      <c r="N36" s="156"/>
      <c r="O36" s="154"/>
      <c r="P36" s="154"/>
      <c r="Q36" s="154"/>
      <c r="R36" s="154"/>
      <c r="S36" s="156"/>
      <c r="T36" s="156"/>
      <c r="U36" s="157"/>
      <c r="V36" s="155"/>
      <c r="W36" s="156"/>
      <c r="X36" s="154"/>
      <c r="Y36" s="156"/>
      <c r="Z36" s="156"/>
      <c r="AA36" s="158"/>
      <c r="AB36" s="159"/>
      <c r="AC36" s="156"/>
      <c r="AD36" s="154"/>
      <c r="AE36" s="160"/>
      <c r="AF36" s="161"/>
      <c r="AG36" s="1693"/>
    </row>
    <row r="37" spans="2:33" s="4" customFormat="1" ht="15" hidden="1" customHeight="1" x14ac:dyDescent="0.25">
      <c r="B37" s="151"/>
      <c r="C37" s="163">
        <v>2</v>
      </c>
      <c r="D37" s="163"/>
      <c r="E37" s="163"/>
      <c r="F37" s="163"/>
      <c r="G37" s="163"/>
      <c r="H37" s="164"/>
      <c r="I37" s="164"/>
      <c r="J37" s="164"/>
      <c r="K37" s="165"/>
      <c r="L37" s="164"/>
      <c r="M37" s="1237"/>
      <c r="N37" s="164"/>
      <c r="O37" s="164"/>
      <c r="P37" s="164"/>
      <c r="Q37" s="164"/>
      <c r="R37" s="164"/>
      <c r="S37" s="164"/>
      <c r="T37" s="164"/>
      <c r="U37" s="166"/>
      <c r="V37" s="165"/>
      <c r="W37" s="164"/>
      <c r="X37" s="164"/>
      <c r="Y37" s="164"/>
      <c r="Z37" s="164"/>
      <c r="AA37" s="164"/>
      <c r="AB37" s="164"/>
      <c r="AC37" s="164"/>
      <c r="AD37" s="164"/>
      <c r="AE37" s="166"/>
      <c r="AF37" s="167"/>
      <c r="AG37" s="1693"/>
    </row>
    <row r="38" spans="2:33" s="4" customFormat="1" ht="15.75" hidden="1" x14ac:dyDescent="0.25">
      <c r="B38" s="151"/>
      <c r="C38" s="168" t="s">
        <v>95</v>
      </c>
      <c r="D38" s="168"/>
      <c r="E38" s="168"/>
      <c r="F38" s="168"/>
      <c r="G38" s="168"/>
      <c r="H38" s="164"/>
      <c r="I38" s="164"/>
      <c r="J38" s="164"/>
      <c r="K38" s="165"/>
      <c r="L38" s="164"/>
      <c r="M38" s="1237"/>
      <c r="N38" s="164"/>
      <c r="O38" s="164"/>
      <c r="P38" s="164"/>
      <c r="Q38" s="164"/>
      <c r="R38" s="164"/>
      <c r="S38" s="164"/>
      <c r="T38" s="164"/>
      <c r="U38" s="166"/>
      <c r="V38" s="165"/>
      <c r="W38" s="164"/>
      <c r="X38" s="164"/>
      <c r="Y38" s="164"/>
      <c r="Z38" s="164"/>
      <c r="AA38" s="164"/>
      <c r="AB38" s="164"/>
      <c r="AC38" s="164"/>
      <c r="AD38" s="164"/>
      <c r="AE38" s="166"/>
      <c r="AF38" s="167"/>
      <c r="AG38" s="1693"/>
    </row>
    <row r="39" spans="2:33" s="4" customFormat="1" ht="18" hidden="1" customHeight="1" x14ac:dyDescent="0.25">
      <c r="B39" s="151"/>
      <c r="C39" s="168" t="s">
        <v>96</v>
      </c>
      <c r="D39" s="168"/>
      <c r="E39" s="168"/>
      <c r="F39" s="168"/>
      <c r="G39" s="168"/>
      <c r="H39" s="164"/>
      <c r="I39" s="164"/>
      <c r="J39" s="164"/>
      <c r="K39" s="165"/>
      <c r="L39" s="164"/>
      <c r="M39" s="1237"/>
      <c r="N39" s="164"/>
      <c r="O39" s="164"/>
      <c r="P39" s="164"/>
      <c r="Q39" s="164"/>
      <c r="R39" s="164"/>
      <c r="S39" s="164"/>
      <c r="T39" s="164"/>
      <c r="U39" s="166"/>
      <c r="V39" s="165"/>
      <c r="W39" s="164"/>
      <c r="X39" s="164"/>
      <c r="Y39" s="164"/>
      <c r="Z39" s="164"/>
      <c r="AA39" s="164"/>
      <c r="AB39" s="164"/>
      <c r="AC39" s="164"/>
      <c r="AD39" s="164"/>
      <c r="AE39" s="166"/>
      <c r="AF39" s="167"/>
      <c r="AG39" s="169"/>
    </row>
    <row r="40" spans="2:33" s="4" customFormat="1" ht="19.5" hidden="1" customHeight="1" x14ac:dyDescent="0.25">
      <c r="B40" s="151"/>
      <c r="C40" s="168" t="s">
        <v>97</v>
      </c>
      <c r="D40" s="168"/>
      <c r="E40" s="168"/>
      <c r="F40" s="168"/>
      <c r="G40" s="168"/>
      <c r="H40" s="164"/>
      <c r="I40" s="164"/>
      <c r="J40" s="164"/>
      <c r="K40" s="165"/>
      <c r="L40" s="164"/>
      <c r="M40" s="1237"/>
      <c r="N40" s="164"/>
      <c r="O40" s="164"/>
      <c r="P40" s="164"/>
      <c r="Q40" s="164"/>
      <c r="R40" s="164"/>
      <c r="S40" s="164"/>
      <c r="T40" s="164"/>
      <c r="U40" s="166"/>
      <c r="V40" s="165"/>
      <c r="W40" s="164"/>
      <c r="X40" s="164"/>
      <c r="Y40" s="164"/>
      <c r="Z40" s="164"/>
      <c r="AA40" s="164"/>
      <c r="AB40" s="164"/>
      <c r="AC40" s="164"/>
      <c r="AD40" s="164"/>
      <c r="AE40" s="166"/>
      <c r="AF40" s="167"/>
      <c r="AG40" s="1693"/>
    </row>
    <row r="41" spans="2:33" s="4" customFormat="1" ht="15.75" hidden="1" x14ac:dyDescent="0.25">
      <c r="B41" s="151"/>
      <c r="C41" s="168" t="s">
        <v>99</v>
      </c>
      <c r="D41" s="168"/>
      <c r="E41" s="168"/>
      <c r="F41" s="168"/>
      <c r="G41" s="168"/>
      <c r="H41" s="164"/>
      <c r="I41" s="164"/>
      <c r="J41" s="164"/>
      <c r="K41" s="165"/>
      <c r="L41" s="164"/>
      <c r="M41" s="1237"/>
      <c r="N41" s="164"/>
      <c r="O41" s="164"/>
      <c r="P41" s="164"/>
      <c r="Q41" s="164"/>
      <c r="R41" s="164"/>
      <c r="S41" s="164"/>
      <c r="T41" s="164"/>
      <c r="U41" s="166"/>
      <c r="V41" s="165"/>
      <c r="W41" s="164"/>
      <c r="X41" s="164"/>
      <c r="Y41" s="164"/>
      <c r="Z41" s="164"/>
      <c r="AA41" s="164"/>
      <c r="AB41" s="164"/>
      <c r="AC41" s="164"/>
      <c r="AD41" s="164"/>
      <c r="AE41" s="166"/>
      <c r="AF41" s="167"/>
      <c r="AG41" s="1693"/>
    </row>
    <row r="42" spans="2:33" s="4" customFormat="1" ht="32.25" hidden="1" thickBot="1" x14ac:dyDescent="0.3">
      <c r="B42" s="151"/>
      <c r="C42" s="170" t="s">
        <v>102</v>
      </c>
      <c r="D42" s="170"/>
      <c r="E42" s="170"/>
      <c r="F42" s="170"/>
      <c r="G42" s="168"/>
      <c r="H42" s="164"/>
      <c r="I42" s="164"/>
      <c r="J42" s="164"/>
      <c r="K42" s="171"/>
      <c r="L42" s="172"/>
      <c r="M42" s="1242"/>
      <c r="N42" s="172"/>
      <c r="O42" s="172"/>
      <c r="P42" s="172"/>
      <c r="Q42" s="172"/>
      <c r="R42" s="172"/>
      <c r="S42" s="172"/>
      <c r="T42" s="172"/>
      <c r="U42" s="173"/>
      <c r="V42" s="171"/>
      <c r="W42" s="172"/>
      <c r="X42" s="172"/>
      <c r="Y42" s="172"/>
      <c r="Z42" s="172"/>
      <c r="AA42" s="172"/>
      <c r="AB42" s="172"/>
      <c r="AC42" s="172"/>
      <c r="AD42" s="172"/>
      <c r="AE42" s="173"/>
      <c r="AF42" s="174"/>
      <c r="AG42" s="1693"/>
    </row>
    <row r="43" spans="2:33" s="4" customFormat="1" ht="15.75" hidden="1" x14ac:dyDescent="0.25">
      <c r="B43" s="151"/>
      <c r="C43" s="175" t="s">
        <v>103</v>
      </c>
      <c r="D43" s="175"/>
      <c r="E43" s="175"/>
      <c r="F43" s="175"/>
      <c r="G43" s="176"/>
      <c r="H43" s="164"/>
      <c r="I43" s="164"/>
      <c r="J43" s="164"/>
      <c r="K43" s="177"/>
      <c r="L43" s="177"/>
      <c r="M43" s="124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51"/>
    </row>
    <row r="44" spans="2:33" s="4" customFormat="1" ht="16.5" hidden="1" customHeight="1" x14ac:dyDescent="0.25">
      <c r="H44" s="145"/>
      <c r="J44" s="145"/>
      <c r="M44" s="97"/>
    </row>
    <row r="45" spans="2:33" s="4" customFormat="1" ht="144.75" hidden="1" customHeight="1" x14ac:dyDescent="0.25">
      <c r="H45" s="145"/>
      <c r="J45" s="145"/>
      <c r="M45" s="97"/>
    </row>
    <row r="46" spans="2:33" s="4" customFormat="1" ht="21" hidden="1" customHeight="1" x14ac:dyDescent="0.3">
      <c r="B46" s="1715" t="s">
        <v>124</v>
      </c>
      <c r="C46" s="1716"/>
      <c r="D46" s="1716"/>
      <c r="E46" s="1716"/>
      <c r="F46" s="1716"/>
      <c r="G46" s="1716"/>
      <c r="H46" s="1716"/>
      <c r="I46" s="1716"/>
      <c r="J46" s="1716"/>
      <c r="K46" s="1717"/>
      <c r="L46" s="1717"/>
      <c r="M46" s="1717"/>
      <c r="N46" s="1717"/>
      <c r="O46" s="1717"/>
      <c r="P46" s="1717"/>
      <c r="Q46" s="1717"/>
      <c r="R46" s="1717"/>
      <c r="S46" s="1717"/>
      <c r="T46" s="1717"/>
      <c r="U46" s="1717"/>
      <c r="V46" s="1717"/>
      <c r="W46" s="1717"/>
      <c r="X46" s="1717"/>
      <c r="Y46" s="1717"/>
      <c r="Z46" s="1717"/>
      <c r="AA46" s="1717"/>
      <c r="AB46" s="1717"/>
      <c r="AC46" s="1717"/>
      <c r="AD46" s="1717"/>
      <c r="AE46" s="1717"/>
      <c r="AF46" s="1717"/>
      <c r="AG46" s="1718"/>
    </row>
    <row r="47" spans="2:33" s="4" customFormat="1" ht="15.75" hidden="1" customHeight="1" x14ac:dyDescent="0.25">
      <c r="B47" s="1709" t="s">
        <v>2</v>
      </c>
      <c r="C47" s="1710" t="s">
        <v>3</v>
      </c>
      <c r="D47" s="1691"/>
      <c r="E47" s="1691"/>
      <c r="F47" s="1691"/>
      <c r="G47" s="1709" t="s">
        <v>105</v>
      </c>
      <c r="H47" s="1710" t="s">
        <v>106</v>
      </c>
      <c r="I47" s="1710"/>
      <c r="J47" s="1710"/>
      <c r="K47" s="1719" t="s">
        <v>125</v>
      </c>
      <c r="L47" s="1720"/>
      <c r="M47" s="1720"/>
      <c r="N47" s="1720"/>
      <c r="O47" s="1720"/>
      <c r="P47" s="1720"/>
      <c r="Q47" s="1720"/>
      <c r="R47" s="1720"/>
      <c r="S47" s="1720"/>
      <c r="T47" s="1720"/>
      <c r="U47" s="1721"/>
      <c r="V47" s="1719" t="s">
        <v>126</v>
      </c>
      <c r="W47" s="1720"/>
      <c r="X47" s="1720"/>
      <c r="Y47" s="1720"/>
      <c r="Z47" s="1720"/>
      <c r="AA47" s="1720"/>
      <c r="AB47" s="1720"/>
      <c r="AC47" s="1720"/>
      <c r="AD47" s="1720"/>
      <c r="AE47" s="1721"/>
      <c r="AF47" s="147"/>
      <c r="AG47" s="1722" t="s">
        <v>109</v>
      </c>
    </row>
    <row r="48" spans="2:33" s="4" customFormat="1" ht="30.75" hidden="1" customHeight="1" x14ac:dyDescent="0.25">
      <c r="B48" s="1709"/>
      <c r="C48" s="1710"/>
      <c r="D48" s="1691"/>
      <c r="E48" s="1691"/>
      <c r="F48" s="1691"/>
      <c r="G48" s="1709"/>
      <c r="H48" s="1709" t="s">
        <v>110</v>
      </c>
      <c r="I48" s="1709" t="s">
        <v>111</v>
      </c>
      <c r="J48" s="1709" t="s">
        <v>112</v>
      </c>
      <c r="K48" s="1714" t="s">
        <v>113</v>
      </c>
      <c r="L48" s="1710" t="s">
        <v>13</v>
      </c>
      <c r="M48" s="1710"/>
      <c r="N48" s="1710"/>
      <c r="O48" s="1710"/>
      <c r="P48" s="1709" t="s">
        <v>114</v>
      </c>
      <c r="Q48" s="1709" t="s">
        <v>115</v>
      </c>
      <c r="R48" s="1690"/>
      <c r="S48" s="1709" t="s">
        <v>116</v>
      </c>
      <c r="T48" s="1707" t="s">
        <v>18</v>
      </c>
      <c r="U48" s="1708"/>
      <c r="V48" s="1714" t="s">
        <v>113</v>
      </c>
      <c r="W48" s="1710" t="s">
        <v>13</v>
      </c>
      <c r="X48" s="1710"/>
      <c r="Y48" s="1710"/>
      <c r="Z48" s="1710"/>
      <c r="AA48" s="1709" t="s">
        <v>114</v>
      </c>
      <c r="AB48" s="1709" t="s">
        <v>117</v>
      </c>
      <c r="AC48" s="1709" t="s">
        <v>116</v>
      </c>
      <c r="AD48" s="1707" t="s">
        <v>18</v>
      </c>
      <c r="AE48" s="1708"/>
      <c r="AF48" s="149"/>
      <c r="AG48" s="1722"/>
    </row>
    <row r="49" spans="2:33" s="4" customFormat="1" ht="13.5" hidden="1" customHeight="1" x14ac:dyDescent="0.25">
      <c r="B49" s="1709"/>
      <c r="C49" s="1710"/>
      <c r="D49" s="1691"/>
      <c r="E49" s="1691"/>
      <c r="F49" s="1691"/>
      <c r="G49" s="1709"/>
      <c r="H49" s="1709"/>
      <c r="I49" s="1709"/>
      <c r="J49" s="1709"/>
      <c r="K49" s="1714"/>
      <c r="L49" s="1709" t="s">
        <v>113</v>
      </c>
      <c r="M49" s="1710" t="s">
        <v>19</v>
      </c>
      <c r="N49" s="1710"/>
      <c r="O49" s="1710"/>
      <c r="P49" s="1709"/>
      <c r="Q49" s="1709"/>
      <c r="R49" s="1690"/>
      <c r="S49" s="1709"/>
      <c r="T49" s="1711" t="s">
        <v>118</v>
      </c>
      <c r="U49" s="1712" t="s">
        <v>119</v>
      </c>
      <c r="V49" s="1714"/>
      <c r="W49" s="1709" t="s">
        <v>113</v>
      </c>
      <c r="X49" s="1710" t="s">
        <v>120</v>
      </c>
      <c r="Y49" s="1710"/>
      <c r="Z49" s="1710"/>
      <c r="AA49" s="1709"/>
      <c r="AB49" s="1709"/>
      <c r="AC49" s="1709"/>
      <c r="AD49" s="1709" t="s">
        <v>118</v>
      </c>
      <c r="AE49" s="1713" t="s">
        <v>119</v>
      </c>
      <c r="AF49" s="150"/>
      <c r="AG49" s="1722"/>
    </row>
    <row r="50" spans="2:33" s="4" customFormat="1" ht="80.25" hidden="1" customHeight="1" x14ac:dyDescent="0.25">
      <c r="B50" s="1709"/>
      <c r="C50" s="1710"/>
      <c r="D50" s="1691"/>
      <c r="E50" s="1691"/>
      <c r="F50" s="1691"/>
      <c r="G50" s="1709"/>
      <c r="H50" s="1709"/>
      <c r="I50" s="1709"/>
      <c r="J50" s="1709"/>
      <c r="K50" s="1714"/>
      <c r="L50" s="1709"/>
      <c r="M50" s="1694" t="s">
        <v>121</v>
      </c>
      <c r="N50" s="1690" t="s">
        <v>122</v>
      </c>
      <c r="O50" s="1690" t="s">
        <v>123</v>
      </c>
      <c r="P50" s="1709"/>
      <c r="Q50" s="1709"/>
      <c r="R50" s="1690"/>
      <c r="S50" s="1709"/>
      <c r="T50" s="1711"/>
      <c r="U50" s="1712"/>
      <c r="V50" s="1714"/>
      <c r="W50" s="1709"/>
      <c r="X50" s="1690" t="s">
        <v>121</v>
      </c>
      <c r="Y50" s="1690" t="s">
        <v>122</v>
      </c>
      <c r="Z50" s="1690" t="s">
        <v>123</v>
      </c>
      <c r="AA50" s="1709"/>
      <c r="AB50" s="1709"/>
      <c r="AC50" s="1709"/>
      <c r="AD50" s="1709"/>
      <c r="AE50" s="1713"/>
      <c r="AF50" s="150"/>
      <c r="AG50" s="1722"/>
    </row>
    <row r="51" spans="2:33" s="4" customFormat="1" ht="13.5" hidden="1" customHeight="1" x14ac:dyDescent="0.25">
      <c r="B51" s="151"/>
      <c r="C51" s="152">
        <v>1</v>
      </c>
      <c r="D51" s="152"/>
      <c r="E51" s="152"/>
      <c r="F51" s="152"/>
      <c r="G51" s="153"/>
      <c r="H51" s="154"/>
      <c r="I51" s="154"/>
      <c r="J51" s="154"/>
      <c r="K51" s="155"/>
      <c r="L51" s="156"/>
      <c r="M51" s="1229"/>
      <c r="N51" s="156"/>
      <c r="O51" s="154"/>
      <c r="P51" s="154"/>
      <c r="Q51" s="154"/>
      <c r="R51" s="154"/>
      <c r="S51" s="156"/>
      <c r="T51" s="156"/>
      <c r="U51" s="157"/>
      <c r="V51" s="155"/>
      <c r="W51" s="156"/>
      <c r="X51" s="154"/>
      <c r="Y51" s="156"/>
      <c r="Z51" s="156"/>
      <c r="AA51" s="158"/>
      <c r="AB51" s="159"/>
      <c r="AC51" s="156"/>
      <c r="AD51" s="154"/>
      <c r="AE51" s="160"/>
      <c r="AF51" s="161"/>
      <c r="AG51" s="1693"/>
    </row>
    <row r="52" spans="2:33" s="4" customFormat="1" ht="13.5" hidden="1" customHeight="1" x14ac:dyDescent="0.25">
      <c r="B52" s="151"/>
      <c r="C52" s="163">
        <v>2</v>
      </c>
      <c r="D52" s="163"/>
      <c r="E52" s="163"/>
      <c r="F52" s="163"/>
      <c r="G52" s="163"/>
      <c r="H52" s="164"/>
      <c r="I52" s="164"/>
      <c r="J52" s="164"/>
      <c r="K52" s="165"/>
      <c r="L52" s="164"/>
      <c r="M52" s="1237"/>
      <c r="N52" s="164"/>
      <c r="O52" s="164"/>
      <c r="P52" s="164"/>
      <c r="Q52" s="164"/>
      <c r="R52" s="164"/>
      <c r="S52" s="164"/>
      <c r="T52" s="164"/>
      <c r="U52" s="166"/>
      <c r="V52" s="165"/>
      <c r="W52" s="164"/>
      <c r="X52" s="164"/>
      <c r="Y52" s="164"/>
      <c r="Z52" s="164"/>
      <c r="AA52" s="164"/>
      <c r="AB52" s="164"/>
      <c r="AC52" s="164"/>
      <c r="AD52" s="164"/>
      <c r="AE52" s="166"/>
      <c r="AF52" s="167"/>
      <c r="AG52" s="1693"/>
    </row>
    <row r="53" spans="2:33" s="4" customFormat="1" ht="13.5" hidden="1" customHeight="1" x14ac:dyDescent="0.25">
      <c r="B53" s="151"/>
      <c r="C53" s="168" t="s">
        <v>95</v>
      </c>
      <c r="D53" s="168"/>
      <c r="E53" s="168"/>
      <c r="F53" s="168"/>
      <c r="G53" s="168"/>
      <c r="H53" s="164"/>
      <c r="I53" s="164"/>
      <c r="J53" s="164"/>
      <c r="K53" s="165"/>
      <c r="L53" s="164"/>
      <c r="M53" s="1237"/>
      <c r="N53" s="164"/>
      <c r="O53" s="164"/>
      <c r="P53" s="164"/>
      <c r="Q53" s="164"/>
      <c r="R53" s="164"/>
      <c r="S53" s="164"/>
      <c r="T53" s="164"/>
      <c r="U53" s="166"/>
      <c r="V53" s="165"/>
      <c r="W53" s="164"/>
      <c r="X53" s="164"/>
      <c r="Y53" s="164"/>
      <c r="Z53" s="164"/>
      <c r="AA53" s="164"/>
      <c r="AB53" s="164"/>
      <c r="AC53" s="164"/>
      <c r="AD53" s="164"/>
      <c r="AE53" s="166"/>
      <c r="AF53" s="167"/>
      <c r="AG53" s="1693"/>
    </row>
    <row r="54" spans="2:33" s="4" customFormat="1" ht="13.5" hidden="1" customHeight="1" x14ac:dyDescent="0.25">
      <c r="B54" s="151"/>
      <c r="C54" s="168" t="s">
        <v>96</v>
      </c>
      <c r="D54" s="168"/>
      <c r="E54" s="168"/>
      <c r="F54" s="168"/>
      <c r="G54" s="168"/>
      <c r="H54" s="164"/>
      <c r="I54" s="164"/>
      <c r="J54" s="164"/>
      <c r="K54" s="165"/>
      <c r="L54" s="164"/>
      <c r="M54" s="1237"/>
      <c r="N54" s="164"/>
      <c r="O54" s="164"/>
      <c r="P54" s="164"/>
      <c r="Q54" s="164"/>
      <c r="R54" s="164"/>
      <c r="S54" s="164"/>
      <c r="T54" s="164"/>
      <c r="U54" s="166"/>
      <c r="V54" s="165"/>
      <c r="W54" s="164"/>
      <c r="X54" s="164"/>
      <c r="Y54" s="164"/>
      <c r="Z54" s="164"/>
      <c r="AA54" s="164"/>
      <c r="AB54" s="164"/>
      <c r="AC54" s="164"/>
      <c r="AD54" s="164"/>
      <c r="AE54" s="166"/>
      <c r="AF54" s="167"/>
      <c r="AG54" s="169"/>
    </row>
    <row r="55" spans="2:33" s="4" customFormat="1" ht="13.5" hidden="1" customHeight="1" x14ac:dyDescent="0.25">
      <c r="B55" s="151"/>
      <c r="C55" s="168" t="s">
        <v>97</v>
      </c>
      <c r="D55" s="168"/>
      <c r="E55" s="168"/>
      <c r="F55" s="168"/>
      <c r="G55" s="168"/>
      <c r="H55" s="164"/>
      <c r="I55" s="164"/>
      <c r="J55" s="164"/>
      <c r="K55" s="165"/>
      <c r="L55" s="164"/>
      <c r="M55" s="1237"/>
      <c r="N55" s="164"/>
      <c r="O55" s="164"/>
      <c r="P55" s="164"/>
      <c r="Q55" s="164"/>
      <c r="R55" s="164"/>
      <c r="S55" s="164"/>
      <c r="T55" s="164"/>
      <c r="U55" s="166"/>
      <c r="V55" s="165"/>
      <c r="W55" s="164"/>
      <c r="X55" s="164"/>
      <c r="Y55" s="164"/>
      <c r="Z55" s="164"/>
      <c r="AA55" s="164"/>
      <c r="AB55" s="164"/>
      <c r="AC55" s="164"/>
      <c r="AD55" s="164"/>
      <c r="AE55" s="166"/>
      <c r="AF55" s="167"/>
      <c r="AG55" s="1693"/>
    </row>
    <row r="56" spans="2:33" s="4" customFormat="1" ht="13.5" hidden="1" customHeight="1" x14ac:dyDescent="0.25">
      <c r="B56" s="151"/>
      <c r="C56" s="168" t="s">
        <v>99</v>
      </c>
      <c r="D56" s="168"/>
      <c r="E56" s="168"/>
      <c r="F56" s="168"/>
      <c r="G56" s="168"/>
      <c r="H56" s="164"/>
      <c r="I56" s="164"/>
      <c r="J56" s="164"/>
      <c r="K56" s="165"/>
      <c r="L56" s="164"/>
      <c r="M56" s="1237"/>
      <c r="N56" s="164"/>
      <c r="O56" s="164"/>
      <c r="P56" s="164"/>
      <c r="Q56" s="164"/>
      <c r="R56" s="164"/>
      <c r="S56" s="164"/>
      <c r="T56" s="164"/>
      <c r="U56" s="166"/>
      <c r="V56" s="165"/>
      <c r="W56" s="164"/>
      <c r="X56" s="164"/>
      <c r="Y56" s="164"/>
      <c r="Z56" s="164"/>
      <c r="AA56" s="164"/>
      <c r="AB56" s="164"/>
      <c r="AC56" s="164"/>
      <c r="AD56" s="164"/>
      <c r="AE56" s="166"/>
      <c r="AF56" s="167"/>
      <c r="AG56" s="1693"/>
    </row>
    <row r="57" spans="2:33" s="4" customFormat="1" ht="13.5" hidden="1" customHeight="1" x14ac:dyDescent="0.25">
      <c r="B57" s="151"/>
      <c r="C57" s="170" t="s">
        <v>102</v>
      </c>
      <c r="D57" s="170"/>
      <c r="E57" s="170"/>
      <c r="F57" s="170"/>
      <c r="G57" s="168"/>
      <c r="H57" s="164"/>
      <c r="I57" s="164"/>
      <c r="J57" s="164"/>
      <c r="K57" s="165"/>
      <c r="L57" s="164"/>
      <c r="M57" s="1237"/>
      <c r="N57" s="164"/>
      <c r="O57" s="164"/>
      <c r="P57" s="164"/>
      <c r="Q57" s="164"/>
      <c r="R57" s="164"/>
      <c r="S57" s="164"/>
      <c r="T57" s="164"/>
      <c r="U57" s="166"/>
      <c r="V57" s="165"/>
      <c r="W57" s="164"/>
      <c r="X57" s="164"/>
      <c r="Y57" s="164"/>
      <c r="Z57" s="164"/>
      <c r="AA57" s="164"/>
      <c r="AB57" s="164"/>
      <c r="AC57" s="164"/>
      <c r="AD57" s="164"/>
      <c r="AE57" s="166"/>
      <c r="AF57" s="167"/>
      <c r="AG57" s="1693"/>
    </row>
    <row r="58" spans="2:33" s="4" customFormat="1" ht="13.5" hidden="1" customHeight="1" x14ac:dyDescent="0.25">
      <c r="B58" s="151"/>
      <c r="C58" s="175" t="s">
        <v>103</v>
      </c>
      <c r="D58" s="175"/>
      <c r="E58" s="175"/>
      <c r="F58" s="175"/>
      <c r="G58" s="176"/>
      <c r="H58" s="164"/>
      <c r="I58" s="164"/>
      <c r="J58" s="164"/>
      <c r="K58" s="171"/>
      <c r="L58" s="172"/>
      <c r="M58" s="1242"/>
      <c r="N58" s="172"/>
      <c r="O58" s="172"/>
      <c r="P58" s="172"/>
      <c r="Q58" s="172"/>
      <c r="R58" s="172"/>
      <c r="S58" s="172"/>
      <c r="T58" s="172"/>
      <c r="U58" s="173"/>
      <c r="V58" s="171"/>
      <c r="W58" s="172"/>
      <c r="X58" s="172"/>
      <c r="Y58" s="172"/>
      <c r="Z58" s="172"/>
      <c r="AA58" s="172"/>
      <c r="AB58" s="172"/>
      <c r="AC58" s="172"/>
      <c r="AD58" s="172"/>
      <c r="AE58" s="173"/>
      <c r="AF58" s="174"/>
      <c r="AG58" s="1693"/>
    </row>
    <row r="59" spans="2:33" s="4" customFormat="1" ht="13.5" hidden="1" customHeight="1" x14ac:dyDescent="0.25">
      <c r="H59" s="145"/>
      <c r="J59" s="145"/>
      <c r="M59" s="97"/>
    </row>
    <row r="60" spans="2:33" s="4" customFormat="1" ht="27.75" hidden="1" customHeight="1" x14ac:dyDescent="0.25">
      <c r="H60" s="145"/>
      <c r="J60" s="145"/>
      <c r="M60" s="97"/>
    </row>
    <row r="61" spans="2:33" s="4" customFormat="1" ht="24.75" hidden="1" customHeight="1" x14ac:dyDescent="0.3">
      <c r="B61" s="1715" t="s">
        <v>127</v>
      </c>
      <c r="C61" s="1716"/>
      <c r="D61" s="1716"/>
      <c r="E61" s="1716"/>
      <c r="F61" s="1716"/>
      <c r="G61" s="1716"/>
      <c r="H61" s="1716"/>
      <c r="I61" s="1716"/>
      <c r="J61" s="1716"/>
      <c r="K61" s="1717"/>
      <c r="L61" s="1717"/>
      <c r="M61" s="1717"/>
      <c r="N61" s="1717"/>
      <c r="O61" s="1717"/>
      <c r="P61" s="1717"/>
      <c r="Q61" s="1717"/>
      <c r="R61" s="1717"/>
      <c r="S61" s="1717"/>
      <c r="T61" s="1717"/>
      <c r="U61" s="1717"/>
      <c r="V61" s="1717"/>
      <c r="W61" s="1717"/>
      <c r="X61" s="1717"/>
      <c r="Y61" s="1717"/>
      <c r="Z61" s="1717"/>
      <c r="AA61" s="1717"/>
      <c r="AB61" s="1717"/>
      <c r="AC61" s="1717"/>
      <c r="AD61" s="1717"/>
      <c r="AE61" s="1717"/>
      <c r="AF61" s="1717"/>
      <c r="AG61" s="1718"/>
    </row>
    <row r="62" spans="2:33" s="4" customFormat="1" ht="13.5" hidden="1" customHeight="1" x14ac:dyDescent="0.25">
      <c r="B62" s="1709" t="s">
        <v>2</v>
      </c>
      <c r="C62" s="1710" t="s">
        <v>3</v>
      </c>
      <c r="D62" s="1691"/>
      <c r="E62" s="1691"/>
      <c r="F62" s="1691"/>
      <c r="G62" s="1709" t="s">
        <v>105</v>
      </c>
      <c r="H62" s="1710" t="s">
        <v>106</v>
      </c>
      <c r="I62" s="1710"/>
      <c r="J62" s="1710"/>
      <c r="K62" s="1719" t="s">
        <v>128</v>
      </c>
      <c r="L62" s="1720"/>
      <c r="M62" s="1720"/>
      <c r="N62" s="1720"/>
      <c r="O62" s="1720"/>
      <c r="P62" s="1720"/>
      <c r="Q62" s="1720"/>
      <c r="R62" s="1720"/>
      <c r="S62" s="1720"/>
      <c r="T62" s="1720"/>
      <c r="U62" s="1721"/>
      <c r="V62" s="1719" t="s">
        <v>129</v>
      </c>
      <c r="W62" s="1720"/>
      <c r="X62" s="1720"/>
      <c r="Y62" s="1720"/>
      <c r="Z62" s="1720"/>
      <c r="AA62" s="1720"/>
      <c r="AB62" s="1720"/>
      <c r="AC62" s="1720"/>
      <c r="AD62" s="1720"/>
      <c r="AE62" s="1721"/>
      <c r="AF62" s="147"/>
      <c r="AG62" s="1722" t="s">
        <v>109</v>
      </c>
    </row>
    <row r="63" spans="2:33" s="4" customFormat="1" ht="33" hidden="1" customHeight="1" x14ac:dyDescent="0.25">
      <c r="B63" s="1709"/>
      <c r="C63" s="1710"/>
      <c r="D63" s="1691"/>
      <c r="E63" s="1691"/>
      <c r="F63" s="1691"/>
      <c r="G63" s="1709"/>
      <c r="H63" s="1709" t="s">
        <v>110</v>
      </c>
      <c r="I63" s="1709" t="s">
        <v>111</v>
      </c>
      <c r="J63" s="1709" t="s">
        <v>112</v>
      </c>
      <c r="K63" s="1714" t="s">
        <v>113</v>
      </c>
      <c r="L63" s="1710" t="s">
        <v>13</v>
      </c>
      <c r="M63" s="1710"/>
      <c r="N63" s="1710"/>
      <c r="O63" s="1710"/>
      <c r="P63" s="1709" t="s">
        <v>114</v>
      </c>
      <c r="Q63" s="1709" t="s">
        <v>115</v>
      </c>
      <c r="R63" s="1690"/>
      <c r="S63" s="1709" t="s">
        <v>116</v>
      </c>
      <c r="T63" s="1707" t="s">
        <v>18</v>
      </c>
      <c r="U63" s="1708"/>
      <c r="V63" s="1714" t="s">
        <v>113</v>
      </c>
      <c r="W63" s="1710" t="s">
        <v>13</v>
      </c>
      <c r="X63" s="1710"/>
      <c r="Y63" s="1710"/>
      <c r="Z63" s="1710"/>
      <c r="AA63" s="1709" t="s">
        <v>114</v>
      </c>
      <c r="AB63" s="1709" t="s">
        <v>117</v>
      </c>
      <c r="AC63" s="1709" t="s">
        <v>116</v>
      </c>
      <c r="AD63" s="1707" t="s">
        <v>18</v>
      </c>
      <c r="AE63" s="1708"/>
      <c r="AF63" s="149"/>
      <c r="AG63" s="1722"/>
    </row>
    <row r="64" spans="2:33" s="4" customFormat="1" ht="13.5" hidden="1" customHeight="1" x14ac:dyDescent="0.25">
      <c r="B64" s="1709"/>
      <c r="C64" s="1710"/>
      <c r="D64" s="1691"/>
      <c r="E64" s="1691"/>
      <c r="F64" s="1691"/>
      <c r="G64" s="1709"/>
      <c r="H64" s="1709"/>
      <c r="I64" s="1709"/>
      <c r="J64" s="1709"/>
      <c r="K64" s="1714"/>
      <c r="L64" s="1709" t="s">
        <v>113</v>
      </c>
      <c r="M64" s="1710" t="s">
        <v>19</v>
      </c>
      <c r="N64" s="1710"/>
      <c r="O64" s="1710"/>
      <c r="P64" s="1709"/>
      <c r="Q64" s="1709"/>
      <c r="R64" s="1690"/>
      <c r="S64" s="1709"/>
      <c r="T64" s="1711" t="s">
        <v>118</v>
      </c>
      <c r="U64" s="1712" t="s">
        <v>119</v>
      </c>
      <c r="V64" s="1714"/>
      <c r="W64" s="1709" t="s">
        <v>113</v>
      </c>
      <c r="X64" s="1710" t="s">
        <v>120</v>
      </c>
      <c r="Y64" s="1710"/>
      <c r="Z64" s="1710"/>
      <c r="AA64" s="1709"/>
      <c r="AB64" s="1709"/>
      <c r="AC64" s="1709"/>
      <c r="AD64" s="1709" t="s">
        <v>118</v>
      </c>
      <c r="AE64" s="1713" t="s">
        <v>119</v>
      </c>
      <c r="AF64" s="150"/>
      <c r="AG64" s="1722"/>
    </row>
    <row r="65" spans="2:56" s="4" customFormat="1" ht="80.25" hidden="1" customHeight="1" x14ac:dyDescent="0.25">
      <c r="B65" s="1709"/>
      <c r="C65" s="1710"/>
      <c r="D65" s="1691"/>
      <c r="E65" s="1691"/>
      <c r="F65" s="1691"/>
      <c r="G65" s="1709"/>
      <c r="H65" s="1709"/>
      <c r="I65" s="1709"/>
      <c r="J65" s="1709"/>
      <c r="K65" s="1714"/>
      <c r="L65" s="1709"/>
      <c r="M65" s="1694" t="s">
        <v>121</v>
      </c>
      <c r="N65" s="1690" t="s">
        <v>122</v>
      </c>
      <c r="O65" s="1690" t="s">
        <v>123</v>
      </c>
      <c r="P65" s="1709"/>
      <c r="Q65" s="1709"/>
      <c r="R65" s="1690"/>
      <c r="S65" s="1709"/>
      <c r="T65" s="1711"/>
      <c r="U65" s="1712"/>
      <c r="V65" s="1714"/>
      <c r="W65" s="1709"/>
      <c r="X65" s="1690" t="s">
        <v>121</v>
      </c>
      <c r="Y65" s="1690" t="s">
        <v>122</v>
      </c>
      <c r="Z65" s="1690" t="s">
        <v>123</v>
      </c>
      <c r="AA65" s="1709"/>
      <c r="AB65" s="1709"/>
      <c r="AC65" s="1709"/>
      <c r="AD65" s="1709"/>
      <c r="AE65" s="1713"/>
      <c r="AF65" s="150"/>
      <c r="AG65" s="1722"/>
    </row>
    <row r="66" spans="2:56" s="4" customFormat="1" ht="13.5" hidden="1" customHeight="1" x14ac:dyDescent="0.25">
      <c r="B66" s="151"/>
      <c r="C66" s="178">
        <v>1</v>
      </c>
      <c r="D66" s="178"/>
      <c r="E66" s="178"/>
      <c r="F66" s="178"/>
      <c r="G66" s="153"/>
      <c r="H66" s="154"/>
      <c r="I66" s="154"/>
      <c r="J66" s="154"/>
      <c r="K66" s="155"/>
      <c r="L66" s="156"/>
      <c r="M66" s="1229"/>
      <c r="N66" s="156"/>
      <c r="O66" s="154"/>
      <c r="P66" s="154"/>
      <c r="Q66" s="154"/>
      <c r="R66" s="154"/>
      <c r="S66" s="156"/>
      <c r="T66" s="156"/>
      <c r="U66" s="157"/>
      <c r="V66" s="155"/>
      <c r="W66" s="156"/>
      <c r="X66" s="154"/>
      <c r="Y66" s="156"/>
      <c r="Z66" s="156"/>
      <c r="AA66" s="158"/>
      <c r="AB66" s="159"/>
      <c r="AC66" s="156"/>
      <c r="AD66" s="154"/>
      <c r="AE66" s="160"/>
      <c r="AF66" s="161"/>
      <c r="AG66" s="1693"/>
    </row>
    <row r="67" spans="2:56" s="4" customFormat="1" ht="13.5" hidden="1" customHeight="1" x14ac:dyDescent="0.25">
      <c r="B67" s="151"/>
      <c r="C67" s="179">
        <v>2</v>
      </c>
      <c r="D67" s="179"/>
      <c r="E67" s="179"/>
      <c r="F67" s="179"/>
      <c r="G67" s="163"/>
      <c r="H67" s="164"/>
      <c r="I67" s="164"/>
      <c r="J67" s="164"/>
      <c r="K67" s="165"/>
      <c r="L67" s="164"/>
      <c r="M67" s="1237"/>
      <c r="N67" s="164"/>
      <c r="O67" s="164"/>
      <c r="P67" s="164"/>
      <c r="Q67" s="164"/>
      <c r="R67" s="164"/>
      <c r="S67" s="164"/>
      <c r="T67" s="164"/>
      <c r="U67" s="166"/>
      <c r="V67" s="165"/>
      <c r="W67" s="164"/>
      <c r="X67" s="164"/>
      <c r="Y67" s="164"/>
      <c r="Z67" s="164"/>
      <c r="AA67" s="164"/>
      <c r="AB67" s="164"/>
      <c r="AC67" s="164"/>
      <c r="AD67" s="164"/>
      <c r="AE67" s="166"/>
      <c r="AF67" s="167"/>
      <c r="AG67" s="1693"/>
    </row>
    <row r="68" spans="2:56" s="4" customFormat="1" ht="13.5" hidden="1" customHeight="1" x14ac:dyDescent="0.25">
      <c r="B68" s="151"/>
      <c r="C68" s="168" t="s">
        <v>95</v>
      </c>
      <c r="D68" s="168"/>
      <c r="E68" s="168"/>
      <c r="F68" s="168"/>
      <c r="G68" s="168"/>
      <c r="H68" s="164"/>
      <c r="I68" s="164"/>
      <c r="J68" s="164"/>
      <c r="K68" s="165"/>
      <c r="L68" s="164"/>
      <c r="M68" s="1237"/>
      <c r="N68" s="164"/>
      <c r="O68" s="164"/>
      <c r="P68" s="164"/>
      <c r="Q68" s="164"/>
      <c r="R68" s="164"/>
      <c r="S68" s="164"/>
      <c r="T68" s="164"/>
      <c r="U68" s="166"/>
      <c r="V68" s="165"/>
      <c r="W68" s="164"/>
      <c r="X68" s="164"/>
      <c r="Y68" s="164"/>
      <c r="Z68" s="164"/>
      <c r="AA68" s="164"/>
      <c r="AB68" s="164"/>
      <c r="AC68" s="164"/>
      <c r="AD68" s="164"/>
      <c r="AE68" s="166"/>
      <c r="AF68" s="167"/>
      <c r="AG68" s="1693"/>
    </row>
    <row r="69" spans="2:56" s="4" customFormat="1" ht="13.5" hidden="1" customHeight="1" x14ac:dyDescent="0.25">
      <c r="B69" s="151"/>
      <c r="C69" s="168" t="s">
        <v>96</v>
      </c>
      <c r="D69" s="168"/>
      <c r="E69" s="168"/>
      <c r="F69" s="168"/>
      <c r="G69" s="168"/>
      <c r="H69" s="164"/>
      <c r="I69" s="164"/>
      <c r="J69" s="164"/>
      <c r="K69" s="165"/>
      <c r="L69" s="164"/>
      <c r="M69" s="1237"/>
      <c r="N69" s="164"/>
      <c r="O69" s="164"/>
      <c r="P69" s="164"/>
      <c r="Q69" s="164"/>
      <c r="R69" s="164"/>
      <c r="S69" s="164"/>
      <c r="T69" s="164"/>
      <c r="U69" s="166"/>
      <c r="V69" s="165"/>
      <c r="W69" s="164"/>
      <c r="X69" s="164"/>
      <c r="Y69" s="164"/>
      <c r="Z69" s="164"/>
      <c r="AA69" s="164"/>
      <c r="AB69" s="164"/>
      <c r="AC69" s="164"/>
      <c r="AD69" s="164"/>
      <c r="AE69" s="166"/>
      <c r="AF69" s="167"/>
      <c r="AG69" s="169"/>
    </row>
    <row r="70" spans="2:56" s="4" customFormat="1" ht="13.5" hidden="1" customHeight="1" x14ac:dyDescent="0.25">
      <c r="B70" s="151"/>
      <c r="C70" s="168" t="s">
        <v>97</v>
      </c>
      <c r="D70" s="168"/>
      <c r="E70" s="168"/>
      <c r="F70" s="168"/>
      <c r="G70" s="168"/>
      <c r="H70" s="164"/>
      <c r="I70" s="164"/>
      <c r="J70" s="164"/>
      <c r="K70" s="165"/>
      <c r="L70" s="164"/>
      <c r="M70" s="1237"/>
      <c r="N70" s="164"/>
      <c r="O70" s="164"/>
      <c r="P70" s="164"/>
      <c r="Q70" s="164"/>
      <c r="R70" s="164"/>
      <c r="S70" s="164"/>
      <c r="T70" s="164"/>
      <c r="U70" s="166"/>
      <c r="V70" s="165"/>
      <c r="W70" s="164"/>
      <c r="X70" s="164"/>
      <c r="Y70" s="164"/>
      <c r="Z70" s="164"/>
      <c r="AA70" s="164"/>
      <c r="AB70" s="164"/>
      <c r="AC70" s="164"/>
      <c r="AD70" s="164"/>
      <c r="AE70" s="166"/>
      <c r="AF70" s="167"/>
      <c r="AG70" s="1693"/>
    </row>
    <row r="71" spans="2:56" s="4" customFormat="1" ht="13.5" hidden="1" customHeight="1" x14ac:dyDescent="0.25">
      <c r="B71" s="151"/>
      <c r="C71" s="168" t="s">
        <v>99</v>
      </c>
      <c r="D71" s="168"/>
      <c r="E71" s="168"/>
      <c r="F71" s="168"/>
      <c r="G71" s="168"/>
      <c r="H71" s="164"/>
      <c r="I71" s="164"/>
      <c r="J71" s="164"/>
      <c r="K71" s="165"/>
      <c r="L71" s="164"/>
      <c r="M71" s="1237"/>
      <c r="N71" s="164"/>
      <c r="O71" s="164"/>
      <c r="P71" s="164"/>
      <c r="Q71" s="164"/>
      <c r="R71" s="164"/>
      <c r="S71" s="164"/>
      <c r="T71" s="164"/>
      <c r="U71" s="166"/>
      <c r="V71" s="165"/>
      <c r="W71" s="164"/>
      <c r="X71" s="164"/>
      <c r="Y71" s="164"/>
      <c r="Z71" s="164"/>
      <c r="AA71" s="164"/>
      <c r="AB71" s="164"/>
      <c r="AC71" s="164"/>
      <c r="AD71" s="164"/>
      <c r="AE71" s="166"/>
      <c r="AF71" s="167"/>
      <c r="AG71" s="1693"/>
    </row>
    <row r="72" spans="2:56" s="4" customFormat="1" ht="13.5" hidden="1" customHeight="1" x14ac:dyDescent="0.25">
      <c r="B72" s="151"/>
      <c r="C72" s="170" t="s">
        <v>102</v>
      </c>
      <c r="D72" s="170"/>
      <c r="E72" s="170"/>
      <c r="F72" s="170"/>
      <c r="G72" s="168"/>
      <c r="H72" s="164"/>
      <c r="I72" s="164"/>
      <c r="J72" s="164"/>
      <c r="K72" s="165"/>
      <c r="L72" s="164"/>
      <c r="M72" s="1237"/>
      <c r="N72" s="164"/>
      <c r="O72" s="164"/>
      <c r="P72" s="164"/>
      <c r="Q72" s="164"/>
      <c r="R72" s="164"/>
      <c r="S72" s="164"/>
      <c r="T72" s="164"/>
      <c r="U72" s="166"/>
      <c r="V72" s="165"/>
      <c r="W72" s="164"/>
      <c r="X72" s="164"/>
      <c r="Y72" s="164"/>
      <c r="Z72" s="164"/>
      <c r="AA72" s="164"/>
      <c r="AB72" s="164"/>
      <c r="AC72" s="164"/>
      <c r="AD72" s="164"/>
      <c r="AE72" s="166"/>
      <c r="AF72" s="167"/>
      <c r="AG72" s="1693"/>
    </row>
    <row r="73" spans="2:56" s="4" customFormat="1" ht="13.5" hidden="1" customHeight="1" x14ac:dyDescent="0.25">
      <c r="B73" s="151"/>
      <c r="C73" s="175" t="s">
        <v>103</v>
      </c>
      <c r="D73" s="175"/>
      <c r="E73" s="175"/>
      <c r="F73" s="175"/>
      <c r="G73" s="176"/>
      <c r="H73" s="164"/>
      <c r="I73" s="164"/>
      <c r="J73" s="164"/>
      <c r="K73" s="171"/>
      <c r="L73" s="172"/>
      <c r="M73" s="1242"/>
      <c r="N73" s="172"/>
      <c r="O73" s="172"/>
      <c r="P73" s="172"/>
      <c r="Q73" s="172"/>
      <c r="R73" s="172"/>
      <c r="S73" s="172"/>
      <c r="T73" s="172"/>
      <c r="U73" s="173"/>
      <c r="V73" s="171"/>
      <c r="W73" s="172"/>
      <c r="X73" s="172"/>
      <c r="Y73" s="172"/>
      <c r="Z73" s="172"/>
      <c r="AA73" s="172"/>
      <c r="AB73" s="172"/>
      <c r="AC73" s="172"/>
      <c r="AD73" s="172"/>
      <c r="AE73" s="173"/>
      <c r="AF73" s="174"/>
      <c r="AG73" s="1693"/>
    </row>
    <row r="74" spans="2:56" s="4" customFormat="1" ht="13.5" customHeight="1" x14ac:dyDescent="0.25">
      <c r="H74" s="145"/>
      <c r="J74" s="145"/>
      <c r="M74" s="97"/>
    </row>
    <row r="75" spans="2:56" s="4" customFormat="1" ht="11.25" customHeight="1" x14ac:dyDescent="0.25">
      <c r="H75" s="145"/>
      <c r="J75" s="145"/>
      <c r="M75" s="97"/>
    </row>
    <row r="76" spans="2:56" s="4" customFormat="1" ht="21.75" customHeight="1" x14ac:dyDescent="0.3">
      <c r="B76"/>
      <c r="C76" s="180" t="s">
        <v>130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531"/>
      <c r="N76" s="180"/>
      <c r="O76" s="180"/>
      <c r="P76" s="180" t="s">
        <v>131</v>
      </c>
      <c r="Q76" s="180"/>
      <c r="R76" s="180"/>
      <c r="S76" s="180"/>
      <c r="T76" s="180"/>
      <c r="U76" s="180"/>
      <c r="V76" s="180"/>
      <c r="W76" s="181"/>
      <c r="X76" s="181"/>
      <c r="Y76" s="182"/>
      <c r="Z76" s="183"/>
      <c r="AA76" s="183"/>
      <c r="AB76" s="183"/>
      <c r="AC76" s="183"/>
      <c r="AD76" s="184"/>
      <c r="AE76" s="184"/>
      <c r="AF76" s="182"/>
      <c r="AG76" s="185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</row>
    <row r="77" spans="2:56" s="4" customFormat="1" ht="15.75" customHeight="1" x14ac:dyDescent="0.25">
      <c r="C77" s="1706"/>
      <c r="D77" s="1706"/>
      <c r="E77" s="1706"/>
      <c r="F77" s="1706"/>
      <c r="G77" s="1706"/>
      <c r="H77" s="1706"/>
      <c r="I77" s="1706"/>
      <c r="J77" s="1706"/>
      <c r="K77" s="1706"/>
      <c r="L77" s="1706"/>
      <c r="M77" s="1706"/>
      <c r="N77" s="1706"/>
      <c r="O77" s="1706"/>
      <c r="W77" s="4" t="s">
        <v>132</v>
      </c>
      <c r="X77" s="187"/>
      <c r="Y77" s="188" t="s">
        <v>133</v>
      </c>
      <c r="Z77" s="186"/>
      <c r="AA77" s="186"/>
      <c r="AB77" s="186"/>
      <c r="AC77" s="189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</row>
    <row r="78" spans="2:56" s="4" customFormat="1" ht="21.75" customHeight="1" x14ac:dyDescent="0.3">
      <c r="C78" s="1692"/>
      <c r="D78" s="1692"/>
      <c r="E78" s="1692"/>
      <c r="F78" s="1692"/>
      <c r="G78" s="1692"/>
      <c r="H78" s="1692"/>
      <c r="I78" s="1692"/>
      <c r="J78" s="1692"/>
      <c r="K78" s="1692"/>
      <c r="L78" s="1692"/>
      <c r="M78" s="532"/>
      <c r="N78" s="1692"/>
      <c r="O78" s="1692"/>
      <c r="P78" s="180"/>
      <c r="Q78" s="180"/>
      <c r="R78" s="180"/>
      <c r="S78" s="180"/>
      <c r="T78" s="180"/>
      <c r="U78" s="180"/>
      <c r="V78" s="180"/>
      <c r="W78" s="180"/>
      <c r="X78" s="180"/>
      <c r="Y78" s="182"/>
      <c r="Z78" s="182"/>
      <c r="AA78" s="182"/>
      <c r="AB78" s="182"/>
      <c r="AC78" s="192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</row>
    <row r="79" spans="2:56" s="4" customFormat="1" ht="23.25" customHeight="1" x14ac:dyDescent="0.3">
      <c r="C79" s="1692"/>
      <c r="D79" s="1692"/>
      <c r="E79" s="1692"/>
      <c r="F79" s="1692"/>
      <c r="G79" s="1692"/>
      <c r="H79" s="1692"/>
      <c r="I79" s="1692"/>
      <c r="J79" s="1692"/>
      <c r="K79" s="1692"/>
      <c r="L79" s="1692"/>
      <c r="M79" s="532"/>
      <c r="N79" s="1692"/>
      <c r="O79" s="1692"/>
      <c r="P79" s="180" t="s">
        <v>134</v>
      </c>
      <c r="Q79" s="180"/>
      <c r="R79" s="180"/>
      <c r="S79" s="180"/>
      <c r="T79" s="180"/>
      <c r="U79" s="180"/>
      <c r="V79" s="180"/>
      <c r="W79" s="181"/>
      <c r="X79" s="181"/>
      <c r="Y79" s="182"/>
      <c r="Z79" s="183"/>
      <c r="AA79" s="183"/>
      <c r="AB79" s="183"/>
      <c r="AC79" s="18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</row>
    <row r="80" spans="2:56" s="4" customFormat="1" ht="18.75" customHeight="1" x14ac:dyDescent="0.25">
      <c r="C80" s="1692"/>
      <c r="D80" s="1692"/>
      <c r="E80" s="1692"/>
      <c r="F80" s="1692"/>
      <c r="G80" s="1692"/>
      <c r="H80" s="1692"/>
      <c r="I80" s="1692"/>
      <c r="J80" s="1692"/>
      <c r="K80" s="1692"/>
      <c r="L80" s="1692"/>
      <c r="M80" s="532"/>
      <c r="N80" s="1692"/>
      <c r="O80" s="1692"/>
      <c r="W80" s="4" t="s">
        <v>132</v>
      </c>
      <c r="X80" s="187"/>
      <c r="Y80" s="188" t="s">
        <v>133</v>
      </c>
      <c r="Z80" s="186"/>
      <c r="AA80" s="186"/>
      <c r="AB80" s="186"/>
      <c r="AC80" s="189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</row>
    <row r="81" spans="8:56" s="4" customFormat="1" ht="18" customHeight="1" x14ac:dyDescent="0.25">
      <c r="H81" s="145"/>
      <c r="J81" s="145"/>
      <c r="M81" s="97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</row>
    <row r="82" spans="8:56" s="4" customFormat="1" ht="16.5" customHeight="1" x14ac:dyDescent="0.3">
      <c r="H82" s="145"/>
      <c r="J82" s="145"/>
      <c r="M82" s="97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</row>
    <row r="83" spans="8:56" s="4" customFormat="1" ht="27" customHeight="1" x14ac:dyDescent="0.25">
      <c r="H83" s="145"/>
      <c r="J83" s="145"/>
      <c r="M83" s="97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</row>
    <row r="84" spans="8:56" s="4" customFormat="1" ht="25.5" customHeight="1" x14ac:dyDescent="0.25">
      <c r="H84" s="145"/>
      <c r="J84" s="145"/>
      <c r="M84" s="97"/>
    </row>
    <row r="85" spans="8:56" s="4" customFormat="1" ht="13.5" customHeight="1" x14ac:dyDescent="0.25">
      <c r="H85" s="145"/>
      <c r="J85" s="145"/>
      <c r="M85" s="97"/>
    </row>
    <row r="86" spans="8:56" s="4" customFormat="1" ht="28.5" customHeight="1" x14ac:dyDescent="0.25">
      <c r="H86" s="145"/>
      <c r="J86" s="145"/>
      <c r="M86" s="97"/>
    </row>
    <row r="87" spans="8:56" s="4" customFormat="1" ht="13.5" customHeight="1" x14ac:dyDescent="0.25">
      <c r="H87" s="145"/>
      <c r="J87" s="145"/>
      <c r="M87" s="97"/>
    </row>
    <row r="88" spans="8:56" s="4" customFormat="1" ht="13.5" customHeight="1" x14ac:dyDescent="0.25">
      <c r="H88" s="145"/>
      <c r="J88" s="145"/>
      <c r="M88" s="97"/>
    </row>
    <row r="89" spans="8:56" s="4" customFormat="1" ht="13.5" customHeight="1" x14ac:dyDescent="0.25">
      <c r="H89" s="145"/>
      <c r="J89" s="145"/>
      <c r="M89" s="97"/>
    </row>
    <row r="90" spans="8:56" s="4" customFormat="1" ht="13.5" customHeight="1" x14ac:dyDescent="0.25">
      <c r="H90" s="145"/>
      <c r="J90" s="145"/>
      <c r="M90" s="97"/>
    </row>
    <row r="91" spans="8:56" s="4" customFormat="1" ht="13.5" customHeight="1" x14ac:dyDescent="0.25">
      <c r="H91" s="145"/>
      <c r="J91" s="145"/>
      <c r="M91" s="97"/>
    </row>
    <row r="92" spans="8:56" s="4" customFormat="1" ht="13.5" customHeight="1" x14ac:dyDescent="0.25">
      <c r="H92" s="145"/>
      <c r="J92" s="145"/>
      <c r="M92" s="97"/>
    </row>
    <row r="93" spans="8:56" s="4" customFormat="1" ht="13.5" customHeight="1" x14ac:dyDescent="0.25">
      <c r="H93" s="145"/>
      <c r="J93" s="145"/>
      <c r="M93" s="97"/>
    </row>
    <row r="94" spans="8:56" s="4" customFormat="1" ht="13.5" customHeight="1" x14ac:dyDescent="0.25">
      <c r="H94" s="145"/>
      <c r="J94" s="145"/>
      <c r="M94" s="97"/>
    </row>
    <row r="95" spans="8:56" s="4" customFormat="1" ht="13.5" customHeight="1" x14ac:dyDescent="0.25">
      <c r="H95" s="145"/>
      <c r="J95" s="145"/>
      <c r="M95" s="97"/>
    </row>
    <row r="96" spans="8:56" s="4" customFormat="1" ht="13.5" customHeight="1" x14ac:dyDescent="0.25">
      <c r="H96" s="145"/>
      <c r="J96" s="145"/>
      <c r="M96" s="97"/>
    </row>
    <row r="97" spans="8:13" s="4" customFormat="1" ht="13.5" customHeight="1" x14ac:dyDescent="0.25">
      <c r="H97" s="145"/>
      <c r="J97" s="145"/>
      <c r="M97" s="97"/>
    </row>
    <row r="98" spans="8:13" s="4" customFormat="1" ht="13.5" customHeight="1" x14ac:dyDescent="0.25">
      <c r="H98" s="145"/>
      <c r="J98" s="145"/>
      <c r="M98" s="97"/>
    </row>
    <row r="99" spans="8:13" s="4" customFormat="1" x14ac:dyDescent="0.25">
      <c r="H99" s="145"/>
      <c r="J99" s="145"/>
      <c r="M99" s="97"/>
    </row>
    <row r="100" spans="8:13" s="4" customFormat="1" x14ac:dyDescent="0.25">
      <c r="H100" s="145"/>
      <c r="J100" s="145"/>
      <c r="M100" s="97"/>
    </row>
    <row r="101" spans="8:13" s="4" customFormat="1" x14ac:dyDescent="0.25">
      <c r="H101" s="145"/>
      <c r="J101" s="145"/>
      <c r="M101" s="97"/>
    </row>
    <row r="102" spans="8:13" s="4" customFormat="1" x14ac:dyDescent="0.25">
      <c r="H102" s="145"/>
      <c r="J102" s="145"/>
      <c r="M102" s="97"/>
    </row>
    <row r="103" spans="8:13" s="4" customFormat="1" x14ac:dyDescent="0.25">
      <c r="H103" s="145"/>
      <c r="J103" s="145"/>
      <c r="M103" s="97"/>
    </row>
    <row r="104" spans="8:13" s="4" customFormat="1" x14ac:dyDescent="0.25">
      <c r="H104" s="145"/>
      <c r="J104" s="145"/>
      <c r="M104" s="97"/>
    </row>
    <row r="105" spans="8:13" s="4" customFormat="1" x14ac:dyDescent="0.25">
      <c r="H105" s="145"/>
      <c r="J105" s="145"/>
      <c r="M105" s="97"/>
    </row>
    <row r="106" spans="8:13" s="4" customFormat="1" x14ac:dyDescent="0.25">
      <c r="H106" s="145"/>
      <c r="J106" s="145"/>
      <c r="M106" s="97"/>
    </row>
    <row r="107" spans="8:13" s="4" customFormat="1" x14ac:dyDescent="0.25">
      <c r="H107" s="145"/>
      <c r="J107" s="145"/>
      <c r="M107" s="97"/>
    </row>
    <row r="108" spans="8:13" s="4" customFormat="1" ht="81" customHeight="1" x14ac:dyDescent="0.25">
      <c r="H108" s="145"/>
      <c r="J108" s="145"/>
      <c r="M108" s="97"/>
    </row>
    <row r="109" spans="8:13" s="4" customFormat="1" x14ac:dyDescent="0.25">
      <c r="H109" s="145"/>
      <c r="J109" s="145"/>
      <c r="M109" s="97"/>
    </row>
    <row r="110" spans="8:13" s="4" customFormat="1" x14ac:dyDescent="0.25">
      <c r="H110" s="145"/>
      <c r="J110" s="145"/>
      <c r="M110" s="97"/>
    </row>
    <row r="111" spans="8:13" s="4" customFormat="1" x14ac:dyDescent="0.25">
      <c r="H111" s="145"/>
      <c r="J111" s="145"/>
      <c r="M111" s="97"/>
    </row>
    <row r="112" spans="8:13" s="4" customFormat="1" x14ac:dyDescent="0.25">
      <c r="H112" s="145"/>
      <c r="J112" s="145"/>
      <c r="M112" s="97"/>
    </row>
    <row r="113" spans="8:13" s="4" customFormat="1" x14ac:dyDescent="0.25">
      <c r="H113" s="145"/>
      <c r="J113" s="145"/>
      <c r="M113" s="97"/>
    </row>
    <row r="114" spans="8:13" s="4" customFormat="1" ht="36.75" customHeight="1" x14ac:dyDescent="0.25">
      <c r="H114" s="145"/>
      <c r="J114" s="145"/>
      <c r="M114" s="97"/>
    </row>
    <row r="115" spans="8:13" s="4" customFormat="1" x14ac:dyDescent="0.25">
      <c r="H115" s="145"/>
      <c r="J115" s="145"/>
      <c r="M115" s="97"/>
    </row>
    <row r="116" spans="8:13" s="4" customFormat="1" ht="14.25" customHeight="1" x14ac:dyDescent="0.25">
      <c r="H116" s="145"/>
      <c r="J116" s="145"/>
      <c r="M116" s="97"/>
    </row>
    <row r="117" spans="8:13" s="4" customFormat="1" x14ac:dyDescent="0.25">
      <c r="H117" s="145"/>
      <c r="J117" s="145"/>
      <c r="M117" s="97"/>
    </row>
    <row r="118" spans="8:13" s="4" customFormat="1" x14ac:dyDescent="0.25">
      <c r="H118" s="145"/>
      <c r="J118" s="145"/>
      <c r="M118" s="97"/>
    </row>
    <row r="119" spans="8:13" s="4" customFormat="1" x14ac:dyDescent="0.25">
      <c r="H119" s="145"/>
      <c r="J119" s="145"/>
      <c r="M119" s="97"/>
    </row>
    <row r="120" spans="8:13" s="4" customFormat="1" x14ac:dyDescent="0.25">
      <c r="H120" s="145"/>
      <c r="J120" s="145"/>
      <c r="M120" s="97"/>
    </row>
    <row r="121" spans="8:13" s="4" customFormat="1" x14ac:dyDescent="0.25">
      <c r="H121" s="145"/>
      <c r="J121" s="145"/>
      <c r="M121" s="97"/>
    </row>
    <row r="122" spans="8:13" s="4" customFormat="1" x14ac:dyDescent="0.25">
      <c r="H122" s="145"/>
      <c r="J122" s="145"/>
      <c r="M122" s="97"/>
    </row>
    <row r="123" spans="8:13" s="4" customFormat="1" x14ac:dyDescent="0.25">
      <c r="H123" s="145"/>
      <c r="J123" s="145"/>
      <c r="M123" s="97"/>
    </row>
    <row r="124" spans="8:13" s="4" customFormat="1" x14ac:dyDescent="0.25">
      <c r="H124" s="145"/>
      <c r="J124" s="145"/>
      <c r="M124" s="97"/>
    </row>
    <row r="125" spans="8:13" s="4" customFormat="1" x14ac:dyDescent="0.25">
      <c r="H125" s="145"/>
      <c r="J125" s="145"/>
      <c r="M125" s="97"/>
    </row>
    <row r="126" spans="8:13" s="4" customFormat="1" x14ac:dyDescent="0.25">
      <c r="H126" s="145"/>
      <c r="J126" s="145"/>
      <c r="M126" s="97"/>
    </row>
    <row r="127" spans="8:13" s="4" customFormat="1" x14ac:dyDescent="0.25">
      <c r="H127" s="145"/>
      <c r="J127" s="145"/>
      <c r="M127" s="97"/>
    </row>
    <row r="128" spans="8:13" s="4" customFormat="1" x14ac:dyDescent="0.25">
      <c r="H128" s="145"/>
      <c r="J128" s="145"/>
      <c r="M128" s="97"/>
    </row>
    <row r="129" spans="8:13" s="4" customFormat="1" x14ac:dyDescent="0.25">
      <c r="H129" s="145"/>
      <c r="J129" s="145"/>
      <c r="M129" s="97"/>
    </row>
    <row r="130" spans="8:13" s="4" customFormat="1" x14ac:dyDescent="0.25">
      <c r="H130" s="145"/>
      <c r="J130" s="145"/>
      <c r="M130" s="97"/>
    </row>
    <row r="131" spans="8:13" s="4" customFormat="1" x14ac:dyDescent="0.25">
      <c r="H131" s="145"/>
      <c r="J131" s="145"/>
      <c r="M131" s="97"/>
    </row>
    <row r="132" spans="8:13" s="4" customFormat="1" x14ac:dyDescent="0.25">
      <c r="H132" s="145"/>
      <c r="J132" s="145"/>
      <c r="M132" s="97"/>
    </row>
    <row r="133" spans="8:13" s="4" customFormat="1" x14ac:dyDescent="0.25">
      <c r="H133" s="145"/>
      <c r="J133" s="145"/>
      <c r="M133" s="97"/>
    </row>
    <row r="134" spans="8:13" s="4" customFormat="1" x14ac:dyDescent="0.25">
      <c r="H134" s="145"/>
      <c r="J134" s="145"/>
      <c r="M134" s="97"/>
    </row>
    <row r="135" spans="8:13" s="4" customFormat="1" x14ac:dyDescent="0.25">
      <c r="H135" s="145"/>
      <c r="J135" s="145"/>
      <c r="M135" s="97"/>
    </row>
    <row r="136" spans="8:13" s="4" customFormat="1" x14ac:dyDescent="0.25">
      <c r="H136" s="145"/>
      <c r="J136" s="145"/>
      <c r="M136" s="97"/>
    </row>
    <row r="137" spans="8:13" s="4" customFormat="1" x14ac:dyDescent="0.25">
      <c r="H137" s="145"/>
      <c r="J137" s="145"/>
      <c r="M137" s="97"/>
    </row>
    <row r="138" spans="8:13" s="4" customFormat="1" x14ac:dyDescent="0.25">
      <c r="H138" s="145"/>
      <c r="J138" s="145"/>
      <c r="M138" s="97"/>
    </row>
    <row r="139" spans="8:13" s="4" customFormat="1" x14ac:dyDescent="0.25">
      <c r="H139" s="145"/>
      <c r="J139" s="145"/>
      <c r="M139" s="97"/>
    </row>
    <row r="140" spans="8:13" s="4" customFormat="1" x14ac:dyDescent="0.25">
      <c r="H140" s="145"/>
      <c r="J140" s="145"/>
      <c r="M140" s="97"/>
    </row>
    <row r="141" spans="8:13" s="4" customFormat="1" x14ac:dyDescent="0.25">
      <c r="H141" s="145"/>
      <c r="J141" s="145"/>
      <c r="M141" s="97"/>
    </row>
    <row r="142" spans="8:13" s="4" customFormat="1" x14ac:dyDescent="0.25">
      <c r="H142" s="145"/>
      <c r="J142" s="145"/>
      <c r="M142" s="97"/>
    </row>
    <row r="143" spans="8:13" s="4" customFormat="1" x14ac:dyDescent="0.25">
      <c r="H143" s="145"/>
      <c r="J143" s="145"/>
      <c r="M143" s="97"/>
    </row>
    <row r="144" spans="8:13" s="4" customFormat="1" x14ac:dyDescent="0.25">
      <c r="H144" s="145"/>
      <c r="J144" s="145"/>
      <c r="M144" s="97"/>
    </row>
    <row r="145" spans="8:13" s="4" customFormat="1" x14ac:dyDescent="0.25">
      <c r="H145" s="145"/>
      <c r="J145" s="145"/>
      <c r="M145" s="97"/>
    </row>
    <row r="146" spans="8:13" s="4" customFormat="1" x14ac:dyDescent="0.25">
      <c r="H146" s="145"/>
      <c r="J146" s="145"/>
      <c r="M146" s="97"/>
    </row>
    <row r="147" spans="8:13" s="4" customFormat="1" x14ac:dyDescent="0.25">
      <c r="H147" s="145"/>
      <c r="J147" s="145"/>
      <c r="M147" s="97"/>
    </row>
    <row r="148" spans="8:13" s="4" customFormat="1" x14ac:dyDescent="0.25">
      <c r="H148" s="145"/>
      <c r="J148" s="145"/>
      <c r="M148" s="97"/>
    </row>
    <row r="149" spans="8:13" s="4" customFormat="1" x14ac:dyDescent="0.25">
      <c r="H149" s="145"/>
      <c r="J149" s="145"/>
      <c r="M149" s="97"/>
    </row>
    <row r="150" spans="8:13" s="4" customFormat="1" x14ac:dyDescent="0.25">
      <c r="H150" s="145"/>
      <c r="J150" s="145"/>
      <c r="M150" s="97"/>
    </row>
    <row r="151" spans="8:13" s="145" customFormat="1" ht="12.75" x14ac:dyDescent="0.2">
      <c r="M151" s="533"/>
    </row>
    <row r="152" spans="8:13" s="145" customFormat="1" ht="12.75" x14ac:dyDescent="0.2">
      <c r="M152" s="533"/>
    </row>
    <row r="153" spans="8:13" s="145" customFormat="1" ht="12.75" x14ac:dyDescent="0.2">
      <c r="M153" s="533"/>
    </row>
    <row r="154" spans="8:13" s="4" customFormat="1" x14ac:dyDescent="0.25">
      <c r="H154" s="145"/>
      <c r="J154" s="145"/>
      <c r="M154" s="97"/>
    </row>
    <row r="155" spans="8:13" s="4" customFormat="1" x14ac:dyDescent="0.25">
      <c r="H155" s="145"/>
      <c r="J155" s="145"/>
      <c r="M155" s="97"/>
    </row>
    <row r="156" spans="8:13" s="4" customFormat="1" x14ac:dyDescent="0.25">
      <c r="H156" s="145"/>
      <c r="J156" s="145"/>
      <c r="M156" s="97"/>
    </row>
    <row r="157" spans="8:13" s="4" customFormat="1" x14ac:dyDescent="0.25">
      <c r="H157" s="145"/>
      <c r="J157" s="145"/>
      <c r="M157" s="97"/>
    </row>
    <row r="158" spans="8:13" s="4" customFormat="1" x14ac:dyDescent="0.25">
      <c r="H158" s="145"/>
      <c r="J158" s="145"/>
      <c r="M158" s="97"/>
    </row>
    <row r="159" spans="8:13" s="4" customFormat="1" x14ac:dyDescent="0.25">
      <c r="H159" s="145"/>
      <c r="J159" s="145"/>
      <c r="M159" s="97"/>
    </row>
    <row r="160" spans="8:13" s="4" customFormat="1" x14ac:dyDescent="0.25">
      <c r="H160" s="145"/>
      <c r="J160" s="145"/>
      <c r="M160" s="97"/>
    </row>
    <row r="161" spans="8:13" s="4" customFormat="1" x14ac:dyDescent="0.25">
      <c r="H161" s="145"/>
      <c r="J161" s="145"/>
      <c r="M161" s="97"/>
    </row>
    <row r="162" spans="8:13" s="4" customFormat="1" x14ac:dyDescent="0.25">
      <c r="H162" s="145"/>
      <c r="J162" s="145"/>
      <c r="M162" s="97"/>
    </row>
    <row r="163" spans="8:13" s="4" customFormat="1" ht="36.75" customHeight="1" x14ac:dyDescent="0.25">
      <c r="H163" s="145"/>
      <c r="J163" s="145"/>
      <c r="M163" s="97"/>
    </row>
    <row r="164" spans="8:13" s="4" customFormat="1" x14ac:dyDescent="0.25">
      <c r="H164" s="145"/>
      <c r="J164" s="145"/>
      <c r="M164" s="97"/>
    </row>
    <row r="165" spans="8:13" s="4" customFormat="1" x14ac:dyDescent="0.25">
      <c r="H165" s="145"/>
      <c r="J165" s="145"/>
      <c r="M165" s="97"/>
    </row>
    <row r="166" spans="8:13" s="4" customFormat="1" x14ac:dyDescent="0.25">
      <c r="H166" s="145"/>
      <c r="J166" s="145"/>
      <c r="M166" s="97"/>
    </row>
    <row r="167" spans="8:13" s="4" customFormat="1" x14ac:dyDescent="0.25">
      <c r="H167" s="145"/>
      <c r="J167" s="145"/>
      <c r="M167" s="97"/>
    </row>
    <row r="168" spans="8:13" s="4" customFormat="1" x14ac:dyDescent="0.25">
      <c r="H168" s="145"/>
      <c r="J168" s="145"/>
      <c r="M168" s="97"/>
    </row>
    <row r="169" spans="8:13" s="4" customFormat="1" x14ac:dyDescent="0.25">
      <c r="H169" s="145"/>
      <c r="J169" s="145"/>
      <c r="M169" s="97"/>
    </row>
    <row r="170" spans="8:13" s="4" customFormat="1" x14ac:dyDescent="0.25">
      <c r="H170" s="145"/>
      <c r="J170" s="145"/>
      <c r="M170" s="97"/>
    </row>
    <row r="171" spans="8:13" s="4" customFormat="1" x14ac:dyDescent="0.25">
      <c r="H171" s="145"/>
      <c r="J171" s="145"/>
      <c r="M171" s="97"/>
    </row>
    <row r="172" spans="8:13" s="4" customFormat="1" x14ac:dyDescent="0.25">
      <c r="H172" s="145"/>
      <c r="J172" s="145"/>
      <c r="M172" s="97"/>
    </row>
    <row r="173" spans="8:13" s="4" customFormat="1" x14ac:dyDescent="0.25">
      <c r="H173" s="145"/>
      <c r="J173" s="145"/>
      <c r="M173" s="97"/>
    </row>
    <row r="174" spans="8:13" s="4" customFormat="1" x14ac:dyDescent="0.25">
      <c r="H174" s="145"/>
      <c r="J174" s="145"/>
      <c r="M174" s="97"/>
    </row>
    <row r="175" spans="8:13" s="4" customFormat="1" x14ac:dyDescent="0.25">
      <c r="H175" s="145"/>
      <c r="J175" s="145"/>
      <c r="M175" s="97"/>
    </row>
    <row r="176" spans="8:13" s="4" customFormat="1" x14ac:dyDescent="0.25">
      <c r="H176" s="145"/>
      <c r="J176" s="145"/>
      <c r="M176" s="97"/>
    </row>
    <row r="177" spans="8:13" s="4" customFormat="1" x14ac:dyDescent="0.25">
      <c r="H177" s="145"/>
      <c r="J177" s="145"/>
      <c r="M177" s="97"/>
    </row>
    <row r="178" spans="8:13" s="4" customFormat="1" x14ac:dyDescent="0.25">
      <c r="H178" s="145"/>
      <c r="J178" s="145"/>
      <c r="M178" s="97"/>
    </row>
    <row r="179" spans="8:13" s="4" customFormat="1" x14ac:dyDescent="0.25">
      <c r="H179" s="145"/>
      <c r="J179" s="145"/>
      <c r="M179" s="97"/>
    </row>
    <row r="180" spans="8:13" s="4" customFormat="1" x14ac:dyDescent="0.25">
      <c r="H180" s="145"/>
      <c r="J180" s="145"/>
      <c r="M180" s="97"/>
    </row>
    <row r="181" spans="8:13" s="4" customFormat="1" x14ac:dyDescent="0.25">
      <c r="H181" s="145"/>
      <c r="J181" s="145"/>
      <c r="M181" s="97"/>
    </row>
    <row r="182" spans="8:13" s="4" customFormat="1" x14ac:dyDescent="0.25">
      <c r="H182" s="145"/>
      <c r="J182" s="145"/>
      <c r="M182" s="97"/>
    </row>
    <row r="183" spans="8:13" s="4" customFormat="1" x14ac:dyDescent="0.25">
      <c r="H183" s="145"/>
      <c r="J183" s="145"/>
      <c r="M183" s="97"/>
    </row>
    <row r="184" spans="8:13" s="4" customFormat="1" x14ac:dyDescent="0.25">
      <c r="H184" s="145"/>
      <c r="J184" s="145"/>
      <c r="M184" s="97"/>
    </row>
    <row r="185" spans="8:13" s="4" customFormat="1" x14ac:dyDescent="0.25">
      <c r="H185" s="145"/>
      <c r="J185" s="145"/>
      <c r="M185" s="97"/>
    </row>
    <row r="186" spans="8:13" s="4" customFormat="1" x14ac:dyDescent="0.25">
      <c r="H186" s="145"/>
      <c r="J186" s="145"/>
      <c r="M186" s="97"/>
    </row>
    <row r="187" spans="8:13" s="4" customFormat="1" x14ac:dyDescent="0.25">
      <c r="H187" s="145"/>
      <c r="J187" s="145"/>
      <c r="M187" s="97"/>
    </row>
    <row r="188" spans="8:13" s="4" customFormat="1" x14ac:dyDescent="0.25">
      <c r="H188" s="145"/>
      <c r="J188" s="145"/>
      <c r="M188" s="97"/>
    </row>
    <row r="189" spans="8:13" s="4" customFormat="1" x14ac:dyDescent="0.25">
      <c r="H189" s="145"/>
      <c r="J189" s="145"/>
      <c r="M189" s="97"/>
    </row>
    <row r="190" spans="8:13" s="4" customFormat="1" x14ac:dyDescent="0.25">
      <c r="H190" s="145"/>
      <c r="J190" s="145"/>
      <c r="M190" s="97"/>
    </row>
    <row r="191" spans="8:13" s="4" customFormat="1" x14ac:dyDescent="0.25">
      <c r="H191" s="145"/>
      <c r="J191" s="145"/>
      <c r="M191" s="97"/>
    </row>
    <row r="192" spans="8:13" s="4" customFormat="1" x14ac:dyDescent="0.25">
      <c r="H192" s="145"/>
      <c r="J192" s="145"/>
      <c r="M192" s="97"/>
    </row>
    <row r="193" spans="8:13" s="4" customFormat="1" x14ac:dyDescent="0.25">
      <c r="H193" s="145"/>
      <c r="J193" s="145"/>
      <c r="M193" s="97"/>
    </row>
    <row r="194" spans="8:13" s="4" customFormat="1" x14ac:dyDescent="0.25">
      <c r="H194" s="145"/>
      <c r="J194" s="145"/>
      <c r="M194" s="97"/>
    </row>
    <row r="195" spans="8:13" s="4" customFormat="1" x14ac:dyDescent="0.25">
      <c r="H195" s="145"/>
      <c r="J195" s="145"/>
      <c r="M195" s="97"/>
    </row>
    <row r="196" spans="8:13" s="4" customFormat="1" x14ac:dyDescent="0.25">
      <c r="H196" s="145"/>
      <c r="J196" s="145"/>
      <c r="M196" s="97"/>
    </row>
    <row r="197" spans="8:13" s="4" customFormat="1" x14ac:dyDescent="0.25">
      <c r="H197" s="145"/>
      <c r="J197" s="145"/>
      <c r="M197" s="97"/>
    </row>
    <row r="198" spans="8:13" s="4" customFormat="1" x14ac:dyDescent="0.25">
      <c r="H198" s="145"/>
      <c r="J198" s="145"/>
      <c r="M198" s="97"/>
    </row>
    <row r="199" spans="8:13" s="4" customFormat="1" x14ac:dyDescent="0.25">
      <c r="H199" s="145"/>
      <c r="J199" s="145"/>
      <c r="M199" s="97"/>
    </row>
    <row r="200" spans="8:13" s="4" customFormat="1" x14ac:dyDescent="0.25">
      <c r="H200" s="145"/>
      <c r="J200" s="145"/>
      <c r="M200" s="97"/>
    </row>
    <row r="201" spans="8:13" s="4" customFormat="1" ht="36.75" customHeight="1" x14ac:dyDescent="0.25">
      <c r="H201" s="145"/>
      <c r="J201" s="145"/>
      <c r="M201" s="97"/>
    </row>
    <row r="202" spans="8:13" s="4" customFormat="1" x14ac:dyDescent="0.25">
      <c r="H202" s="145"/>
      <c r="J202" s="145"/>
      <c r="M202" s="97"/>
    </row>
    <row r="203" spans="8:13" s="4" customFormat="1" x14ac:dyDescent="0.25">
      <c r="H203" s="145"/>
      <c r="J203" s="145"/>
      <c r="M203" s="97"/>
    </row>
    <row r="204" spans="8:13" s="4" customFormat="1" x14ac:dyDescent="0.25">
      <c r="H204" s="145"/>
      <c r="J204" s="145"/>
      <c r="M204" s="97"/>
    </row>
    <row r="205" spans="8:13" s="4" customFormat="1" x14ac:dyDescent="0.25">
      <c r="H205" s="145"/>
      <c r="J205" s="145"/>
      <c r="M205" s="97"/>
    </row>
    <row r="206" spans="8:13" s="4" customFormat="1" x14ac:dyDescent="0.25">
      <c r="H206" s="145"/>
      <c r="J206" s="145"/>
      <c r="M206" s="97"/>
    </row>
    <row r="207" spans="8:13" s="4" customFormat="1" ht="15.75" customHeight="1" x14ac:dyDescent="0.25">
      <c r="H207" s="145"/>
      <c r="J207" s="145"/>
      <c r="M207" s="97"/>
    </row>
    <row r="208" spans="8:13" s="4" customFormat="1" x14ac:dyDescent="0.25">
      <c r="H208" s="145"/>
      <c r="J208" s="145"/>
      <c r="M208" s="97"/>
    </row>
    <row r="209" spans="8:13" s="4" customFormat="1" x14ac:dyDescent="0.25">
      <c r="H209" s="145"/>
      <c r="J209" s="145"/>
      <c r="M209" s="97"/>
    </row>
    <row r="210" spans="8:13" s="4" customFormat="1" x14ac:dyDescent="0.25">
      <c r="H210" s="145"/>
      <c r="J210" s="145"/>
      <c r="M210" s="97"/>
    </row>
    <row r="211" spans="8:13" s="4" customFormat="1" x14ac:dyDescent="0.25">
      <c r="H211" s="145"/>
      <c r="J211" s="145"/>
      <c r="M211" s="97"/>
    </row>
    <row r="212" spans="8:13" s="4" customFormat="1" x14ac:dyDescent="0.25">
      <c r="H212" s="145"/>
      <c r="J212" s="145"/>
      <c r="M212" s="97"/>
    </row>
    <row r="213" spans="8:13" s="4" customFormat="1" x14ac:dyDescent="0.25">
      <c r="H213" s="145"/>
      <c r="J213" s="145"/>
      <c r="M213" s="97"/>
    </row>
    <row r="214" spans="8:13" s="4" customFormat="1" x14ac:dyDescent="0.25">
      <c r="H214" s="145"/>
      <c r="J214" s="145"/>
      <c r="M214" s="97"/>
    </row>
    <row r="215" spans="8:13" s="4" customFormat="1" x14ac:dyDescent="0.25">
      <c r="H215" s="145"/>
      <c r="J215" s="145"/>
      <c r="M215" s="97"/>
    </row>
    <row r="216" spans="8:13" s="4" customFormat="1" x14ac:dyDescent="0.25">
      <c r="H216" s="145"/>
      <c r="J216" s="145"/>
      <c r="M216" s="97"/>
    </row>
    <row r="217" spans="8:13" s="4" customFormat="1" x14ac:dyDescent="0.25">
      <c r="H217" s="145"/>
      <c r="J217" s="145"/>
      <c r="M217" s="97"/>
    </row>
    <row r="218" spans="8:13" s="4" customFormat="1" x14ac:dyDescent="0.25">
      <c r="H218" s="145"/>
      <c r="J218" s="145"/>
      <c r="M218" s="97"/>
    </row>
    <row r="219" spans="8:13" s="4" customFormat="1" x14ac:dyDescent="0.25">
      <c r="H219" s="145"/>
      <c r="J219" s="145"/>
      <c r="M219" s="97"/>
    </row>
    <row r="220" spans="8:13" s="4" customFormat="1" x14ac:dyDescent="0.25">
      <c r="H220" s="145"/>
      <c r="J220" s="145"/>
      <c r="M220" s="97"/>
    </row>
    <row r="221" spans="8:13" s="4" customFormat="1" x14ac:dyDescent="0.25">
      <c r="H221" s="145"/>
      <c r="J221" s="145"/>
      <c r="M221" s="97"/>
    </row>
    <row r="222" spans="8:13" s="4" customFormat="1" x14ac:dyDescent="0.25">
      <c r="H222" s="145"/>
      <c r="J222" s="145"/>
      <c r="M222" s="97"/>
    </row>
    <row r="223" spans="8:13" s="4" customFormat="1" x14ac:dyDescent="0.25">
      <c r="H223" s="145"/>
      <c r="J223" s="145"/>
      <c r="M223" s="97"/>
    </row>
    <row r="224" spans="8:13" s="4" customFormat="1" x14ac:dyDescent="0.25">
      <c r="H224" s="145"/>
      <c r="J224" s="145"/>
      <c r="M224" s="97"/>
    </row>
    <row r="225" spans="8:13" s="4" customFormat="1" x14ac:dyDescent="0.25">
      <c r="H225" s="145"/>
      <c r="J225" s="145"/>
      <c r="M225" s="97"/>
    </row>
    <row r="226" spans="8:13" s="4" customFormat="1" x14ac:dyDescent="0.25">
      <c r="H226" s="145"/>
      <c r="J226" s="145"/>
      <c r="M226" s="97"/>
    </row>
    <row r="227" spans="8:13" s="4" customFormat="1" x14ac:dyDescent="0.25">
      <c r="H227" s="145"/>
      <c r="J227" s="145"/>
      <c r="M227" s="97"/>
    </row>
    <row r="228" spans="8:13" s="4" customFormat="1" x14ac:dyDescent="0.25">
      <c r="H228" s="145"/>
      <c r="J228" s="145"/>
      <c r="M228" s="97"/>
    </row>
    <row r="229" spans="8:13" s="4" customFormat="1" x14ac:dyDescent="0.25">
      <c r="H229" s="145"/>
      <c r="J229" s="145"/>
      <c r="M229" s="97"/>
    </row>
    <row r="230" spans="8:13" s="4" customFormat="1" x14ac:dyDescent="0.25">
      <c r="H230" s="145"/>
      <c r="J230" s="145"/>
      <c r="M230" s="97"/>
    </row>
    <row r="231" spans="8:13" s="4" customFormat="1" x14ac:dyDescent="0.25">
      <c r="H231" s="145"/>
      <c r="J231" s="145"/>
      <c r="M231" s="97"/>
    </row>
    <row r="232" spans="8:13" s="4" customFormat="1" x14ac:dyDescent="0.25">
      <c r="H232" s="145"/>
      <c r="J232" s="145"/>
      <c r="M232" s="97"/>
    </row>
    <row r="233" spans="8:13" s="4" customFormat="1" x14ac:dyDescent="0.25">
      <c r="H233" s="145"/>
      <c r="J233" s="145"/>
      <c r="M233" s="97"/>
    </row>
    <row r="234" spans="8:13" s="4" customFormat="1" x14ac:dyDescent="0.25">
      <c r="H234" s="145"/>
      <c r="J234" s="145"/>
      <c r="M234" s="97"/>
    </row>
    <row r="235" spans="8:13" s="4" customFormat="1" x14ac:dyDescent="0.25">
      <c r="H235" s="145"/>
      <c r="J235" s="145"/>
      <c r="M235" s="97"/>
    </row>
    <row r="236" spans="8:13" s="4" customFormat="1" x14ac:dyDescent="0.25">
      <c r="H236" s="145"/>
      <c r="J236" s="145"/>
      <c r="M236" s="97"/>
    </row>
    <row r="237" spans="8:13" s="4" customFormat="1" x14ac:dyDescent="0.25">
      <c r="H237" s="145"/>
      <c r="J237" s="145"/>
      <c r="M237" s="97"/>
    </row>
    <row r="238" spans="8:13" s="4" customFormat="1" x14ac:dyDescent="0.25">
      <c r="H238" s="145"/>
      <c r="J238" s="145"/>
      <c r="M238" s="97"/>
    </row>
    <row r="239" spans="8:13" s="4" customFormat="1" x14ac:dyDescent="0.25">
      <c r="H239" s="145"/>
      <c r="J239" s="145"/>
      <c r="M239" s="97"/>
    </row>
    <row r="240" spans="8:13" s="4" customFormat="1" x14ac:dyDescent="0.25">
      <c r="H240" s="145"/>
      <c r="J240" s="145"/>
      <c r="M240" s="97"/>
    </row>
    <row r="241" spans="8:13" s="4" customFormat="1" ht="36.75" customHeight="1" x14ac:dyDescent="0.25">
      <c r="H241" s="145"/>
      <c r="J241" s="145"/>
      <c r="M241" s="97"/>
    </row>
    <row r="242" spans="8:13" s="4" customFormat="1" x14ac:dyDescent="0.25">
      <c r="H242" s="145"/>
      <c r="J242" s="145"/>
      <c r="M242" s="97"/>
    </row>
    <row r="243" spans="8:13" s="4" customFormat="1" x14ac:dyDescent="0.25">
      <c r="H243" s="145"/>
      <c r="J243" s="145"/>
      <c r="M243" s="97"/>
    </row>
    <row r="244" spans="8:13" s="4" customFormat="1" x14ac:dyDescent="0.25">
      <c r="H244" s="145"/>
      <c r="J244" s="145"/>
      <c r="M244" s="97"/>
    </row>
    <row r="245" spans="8:13" s="4" customFormat="1" x14ac:dyDescent="0.25">
      <c r="H245" s="145"/>
      <c r="J245" s="145"/>
      <c r="M245" s="97"/>
    </row>
    <row r="246" spans="8:13" s="4" customFormat="1" x14ac:dyDescent="0.25">
      <c r="H246" s="145"/>
      <c r="J246" s="145"/>
      <c r="M246" s="97"/>
    </row>
    <row r="247" spans="8:13" s="4" customFormat="1" ht="15.75" customHeight="1" x14ac:dyDescent="0.25">
      <c r="H247" s="145"/>
      <c r="J247" s="145"/>
      <c r="M247" s="97"/>
    </row>
    <row r="248" spans="8:13" s="4" customFormat="1" x14ac:dyDescent="0.25">
      <c r="H248" s="145"/>
      <c r="J248" s="145"/>
      <c r="M248" s="97"/>
    </row>
    <row r="249" spans="8:13" s="4" customFormat="1" x14ac:dyDescent="0.25">
      <c r="H249" s="145"/>
      <c r="J249" s="145"/>
      <c r="M249" s="97"/>
    </row>
    <row r="250" spans="8:13" s="4" customFormat="1" x14ac:dyDescent="0.25">
      <c r="H250" s="145"/>
      <c r="J250" s="145"/>
      <c r="M250" s="97"/>
    </row>
    <row r="251" spans="8:13" s="4" customFormat="1" x14ac:dyDescent="0.25">
      <c r="H251" s="145"/>
      <c r="J251" s="145"/>
      <c r="M251" s="97"/>
    </row>
    <row r="252" spans="8:13" s="4" customFormat="1" x14ac:dyDescent="0.25">
      <c r="H252" s="145"/>
      <c r="J252" s="145"/>
      <c r="M252" s="97"/>
    </row>
    <row r="253" spans="8:13" s="4" customFormat="1" x14ac:dyDescent="0.25">
      <c r="H253" s="145"/>
      <c r="J253" s="145"/>
      <c r="M253" s="97"/>
    </row>
    <row r="254" spans="8:13" s="4" customFormat="1" x14ac:dyDescent="0.25">
      <c r="H254" s="145"/>
      <c r="J254" s="145"/>
      <c r="M254" s="97"/>
    </row>
    <row r="255" spans="8:13" s="4" customFormat="1" x14ac:dyDescent="0.25">
      <c r="H255" s="145"/>
      <c r="J255" s="145"/>
      <c r="M255" s="97"/>
    </row>
    <row r="256" spans="8:13" s="4" customFormat="1" x14ac:dyDescent="0.25">
      <c r="H256" s="145"/>
      <c r="J256" s="145"/>
      <c r="M256" s="97"/>
    </row>
    <row r="257" spans="8:13" s="4" customFormat="1" x14ac:dyDescent="0.25">
      <c r="H257" s="145"/>
      <c r="J257" s="145"/>
      <c r="M257" s="97"/>
    </row>
    <row r="258" spans="8:13" s="4" customFormat="1" x14ac:dyDescent="0.25">
      <c r="H258" s="145"/>
      <c r="J258" s="145"/>
      <c r="M258" s="97"/>
    </row>
    <row r="259" spans="8:13" s="4" customFormat="1" x14ac:dyDescent="0.25">
      <c r="H259" s="145"/>
      <c r="J259" s="145"/>
      <c r="M259" s="97"/>
    </row>
    <row r="260" spans="8:13" s="4" customFormat="1" x14ac:dyDescent="0.25">
      <c r="H260" s="145"/>
      <c r="J260" s="145"/>
      <c r="M260" s="97"/>
    </row>
    <row r="261" spans="8:13" s="4" customFormat="1" x14ac:dyDescent="0.25">
      <c r="H261" s="145"/>
      <c r="J261" s="145"/>
      <c r="M261" s="97"/>
    </row>
    <row r="262" spans="8:13" s="4" customFormat="1" x14ac:dyDescent="0.25">
      <c r="H262" s="145"/>
      <c r="J262" s="145"/>
      <c r="M262" s="97"/>
    </row>
    <row r="263" spans="8:13" s="4" customFormat="1" x14ac:dyDescent="0.25">
      <c r="H263" s="145"/>
      <c r="J263" s="145"/>
      <c r="M263" s="97"/>
    </row>
    <row r="264" spans="8:13" s="4" customFormat="1" x14ac:dyDescent="0.25">
      <c r="H264" s="145"/>
      <c r="J264" s="145"/>
      <c r="M264" s="97"/>
    </row>
    <row r="265" spans="8:13" s="4" customFormat="1" x14ac:dyDescent="0.25">
      <c r="H265" s="145"/>
      <c r="J265" s="145"/>
      <c r="M265" s="97"/>
    </row>
    <row r="266" spans="8:13" s="4" customFormat="1" x14ac:dyDescent="0.25">
      <c r="H266" s="145"/>
      <c r="J266" s="145"/>
      <c r="M266" s="97"/>
    </row>
    <row r="267" spans="8:13" s="4" customFormat="1" x14ac:dyDescent="0.25">
      <c r="H267" s="145"/>
      <c r="J267" s="145"/>
      <c r="M267" s="97"/>
    </row>
    <row r="268" spans="8:13" s="4" customFormat="1" x14ac:dyDescent="0.25">
      <c r="H268" s="145"/>
      <c r="J268" s="145"/>
      <c r="M268" s="97"/>
    </row>
    <row r="269" spans="8:13" s="4" customFormat="1" x14ac:dyDescent="0.25">
      <c r="H269" s="145"/>
      <c r="J269" s="145"/>
      <c r="M269" s="97"/>
    </row>
    <row r="270" spans="8:13" s="4" customFormat="1" x14ac:dyDescent="0.25">
      <c r="H270" s="145"/>
      <c r="J270" s="145"/>
      <c r="M270" s="97"/>
    </row>
    <row r="271" spans="8:13" s="4" customFormat="1" x14ac:dyDescent="0.25">
      <c r="H271" s="145"/>
      <c r="J271" s="145"/>
      <c r="M271" s="97"/>
    </row>
    <row r="272" spans="8:13" s="4" customFormat="1" x14ac:dyDescent="0.25">
      <c r="H272" s="145"/>
      <c r="J272" s="145"/>
      <c r="M272" s="97"/>
    </row>
    <row r="273" spans="8:13" s="4" customFormat="1" x14ac:dyDescent="0.25">
      <c r="H273" s="145"/>
      <c r="J273" s="145"/>
      <c r="M273" s="97"/>
    </row>
    <row r="274" spans="8:13" s="4" customFormat="1" x14ac:dyDescent="0.25">
      <c r="H274" s="145"/>
      <c r="J274" s="145"/>
      <c r="M274" s="97"/>
    </row>
    <row r="275" spans="8:13" s="4" customFormat="1" x14ac:dyDescent="0.25">
      <c r="H275" s="145"/>
      <c r="J275" s="145"/>
      <c r="M275" s="97"/>
    </row>
    <row r="276" spans="8:13" s="4" customFormat="1" x14ac:dyDescent="0.25">
      <c r="H276" s="145"/>
      <c r="J276" s="145"/>
      <c r="M276" s="97"/>
    </row>
    <row r="277" spans="8:13" s="4" customFormat="1" x14ac:dyDescent="0.25">
      <c r="H277" s="145"/>
      <c r="J277" s="145"/>
      <c r="M277" s="97"/>
    </row>
    <row r="278" spans="8:13" s="4" customFormat="1" x14ac:dyDescent="0.25">
      <c r="H278" s="145"/>
      <c r="J278" s="145"/>
      <c r="M278" s="97"/>
    </row>
    <row r="279" spans="8:13" s="4" customFormat="1" x14ac:dyDescent="0.25">
      <c r="H279" s="145"/>
      <c r="J279" s="145"/>
      <c r="M279" s="97"/>
    </row>
    <row r="280" spans="8:13" s="4" customFormat="1" x14ac:dyDescent="0.25">
      <c r="H280" s="145"/>
      <c r="J280" s="145"/>
      <c r="M280" s="97"/>
    </row>
    <row r="281" spans="8:13" s="4" customFormat="1" x14ac:dyDescent="0.25">
      <c r="H281" s="145"/>
      <c r="J281" s="145"/>
      <c r="M281" s="97"/>
    </row>
    <row r="282" spans="8:13" s="4" customFormat="1" x14ac:dyDescent="0.25">
      <c r="H282" s="145"/>
      <c r="J282" s="145"/>
      <c r="M282" s="97"/>
    </row>
    <row r="283" spans="8:13" s="4" customFormat="1" x14ac:dyDescent="0.25">
      <c r="H283" s="145"/>
      <c r="J283" s="145"/>
      <c r="M283" s="97"/>
    </row>
    <row r="284" spans="8:13" s="4" customFormat="1" ht="13.5" customHeight="1" x14ac:dyDescent="0.25">
      <c r="H284" s="145"/>
      <c r="J284" s="145"/>
      <c r="M284" s="97"/>
    </row>
    <row r="285" spans="8:13" s="4" customFormat="1" ht="12.75" customHeight="1" x14ac:dyDescent="0.25">
      <c r="H285" s="145"/>
      <c r="J285" s="145"/>
      <c r="M285" s="97"/>
    </row>
    <row r="286" spans="8:13" s="4" customFormat="1" ht="12.75" customHeight="1" x14ac:dyDescent="0.25">
      <c r="H286" s="145"/>
      <c r="J286" s="145"/>
      <c r="M286" s="97"/>
    </row>
    <row r="287" spans="8:13" s="4" customFormat="1" x14ac:dyDescent="0.25">
      <c r="H287" s="145"/>
      <c r="J287" s="145"/>
      <c r="M287" s="97"/>
    </row>
    <row r="288" spans="8:13" s="4" customFormat="1" x14ac:dyDescent="0.25">
      <c r="H288" s="145"/>
      <c r="J288" s="145"/>
      <c r="M288" s="97"/>
    </row>
    <row r="289" spans="8:13" s="4" customFormat="1" x14ac:dyDescent="0.25">
      <c r="H289" s="145"/>
      <c r="J289" s="145"/>
      <c r="M289" s="97"/>
    </row>
    <row r="290" spans="8:13" s="4" customFormat="1" x14ac:dyDescent="0.25">
      <c r="H290" s="145"/>
      <c r="J290" s="145"/>
      <c r="M290" s="97"/>
    </row>
    <row r="291" spans="8:13" s="4" customFormat="1" x14ac:dyDescent="0.25">
      <c r="H291" s="145"/>
      <c r="J291" s="145"/>
      <c r="M291" s="97"/>
    </row>
    <row r="292" spans="8:13" s="4" customFormat="1" x14ac:dyDescent="0.25">
      <c r="H292" s="145"/>
      <c r="J292" s="145"/>
      <c r="M292" s="97"/>
    </row>
    <row r="293" spans="8:13" s="4" customFormat="1" x14ac:dyDescent="0.25">
      <c r="H293" s="145"/>
      <c r="J293" s="145"/>
      <c r="M293" s="97"/>
    </row>
    <row r="294" spans="8:13" s="4" customFormat="1" x14ac:dyDescent="0.25">
      <c r="H294" s="145"/>
      <c r="J294" s="145"/>
      <c r="M294" s="97"/>
    </row>
    <row r="295" spans="8:13" s="4" customFormat="1" x14ac:dyDescent="0.25">
      <c r="H295" s="145"/>
      <c r="J295" s="145"/>
      <c r="M295" s="97"/>
    </row>
    <row r="296" spans="8:13" s="4" customFormat="1" x14ac:dyDescent="0.25">
      <c r="H296" s="145"/>
      <c r="J296" s="145"/>
      <c r="M296" s="97"/>
    </row>
    <row r="297" spans="8:13" s="4" customFormat="1" x14ac:dyDescent="0.25">
      <c r="H297" s="145"/>
      <c r="J297" s="145"/>
      <c r="M297" s="97"/>
    </row>
    <row r="298" spans="8:13" s="4" customFormat="1" x14ac:dyDescent="0.25">
      <c r="H298" s="145"/>
      <c r="J298" s="145"/>
      <c r="M298" s="97"/>
    </row>
    <row r="299" spans="8:13" s="4" customFormat="1" x14ac:dyDescent="0.25">
      <c r="H299" s="145"/>
      <c r="J299" s="145"/>
      <c r="M299" s="97"/>
    </row>
    <row r="300" spans="8:13" s="4" customFormat="1" x14ac:dyDescent="0.25">
      <c r="H300" s="145"/>
      <c r="J300" s="145"/>
      <c r="M300" s="97"/>
    </row>
    <row r="301" spans="8:13" s="4" customFormat="1" x14ac:dyDescent="0.25">
      <c r="H301" s="145"/>
      <c r="J301" s="145"/>
      <c r="M301" s="97"/>
    </row>
    <row r="302" spans="8:13" s="4" customFormat="1" x14ac:dyDescent="0.25">
      <c r="H302" s="145"/>
      <c r="J302" s="145"/>
      <c r="M302" s="97"/>
    </row>
    <row r="303" spans="8:13" s="4" customFormat="1" x14ac:dyDescent="0.25">
      <c r="H303" s="145"/>
      <c r="J303" s="145"/>
      <c r="M303" s="97"/>
    </row>
    <row r="304" spans="8:13" s="4" customFormat="1" ht="12.75" customHeight="1" x14ac:dyDescent="0.25">
      <c r="H304" s="145"/>
      <c r="J304" s="145"/>
      <c r="M304" s="97"/>
    </row>
    <row r="305" spans="1:13" s="4" customFormat="1" ht="12.75" customHeight="1" x14ac:dyDescent="0.25">
      <c r="H305" s="145"/>
      <c r="J305" s="145"/>
      <c r="M305" s="97"/>
    </row>
    <row r="306" spans="1:13" s="4" customFormat="1" ht="12.75" customHeight="1" x14ac:dyDescent="0.25">
      <c r="H306" s="145"/>
      <c r="J306" s="145"/>
      <c r="M306" s="97"/>
    </row>
    <row r="307" spans="1:13" s="4" customFormat="1" ht="12.75" customHeight="1" x14ac:dyDescent="0.25">
      <c r="H307" s="145"/>
      <c r="J307" s="145"/>
      <c r="M307" s="97"/>
    </row>
    <row r="308" spans="1:13" s="4" customFormat="1" ht="12.75" customHeight="1" x14ac:dyDescent="0.25">
      <c r="H308" s="145"/>
      <c r="J308" s="145"/>
      <c r="M308" s="97"/>
    </row>
    <row r="309" spans="1:13" s="4" customFormat="1" x14ac:dyDescent="0.25">
      <c r="H309" s="145"/>
      <c r="J309" s="145"/>
      <c r="M309" s="97"/>
    </row>
    <row r="310" spans="1:13" s="4" customFormat="1" x14ac:dyDescent="0.25">
      <c r="H310" s="145"/>
      <c r="J310" s="145"/>
      <c r="M310" s="97"/>
    </row>
    <row r="311" spans="1:13" s="4" customFormat="1" x14ac:dyDescent="0.25">
      <c r="H311" s="145"/>
      <c r="J311" s="145"/>
      <c r="M311" s="97"/>
    </row>
    <row r="312" spans="1:13" s="4" customFormat="1" x14ac:dyDescent="0.25">
      <c r="H312" s="145"/>
      <c r="J312" s="145"/>
      <c r="M312" s="97"/>
    </row>
    <row r="313" spans="1:13" s="4" customFormat="1" x14ac:dyDescent="0.25">
      <c r="H313" s="145"/>
      <c r="J313" s="145"/>
      <c r="M313" s="97"/>
    </row>
    <row r="314" spans="1:13" s="4" customFormat="1" x14ac:dyDescent="0.25">
      <c r="H314" s="145"/>
      <c r="J314" s="145"/>
      <c r="M314" s="97"/>
    </row>
    <row r="315" spans="1:13" s="4" customFormat="1" x14ac:dyDescent="0.25">
      <c r="H315" s="145"/>
      <c r="J315" s="145"/>
      <c r="M315" s="97"/>
    </row>
    <row r="316" spans="1:13" s="4" customFormat="1" x14ac:dyDescent="0.25">
      <c r="A316" s="196"/>
      <c r="H316" s="145"/>
      <c r="J316" s="145"/>
      <c r="M316" s="97"/>
    </row>
    <row r="317" spans="1:13" s="4" customFormat="1" x14ac:dyDescent="0.25">
      <c r="A317" s="196"/>
      <c r="H317" s="145"/>
      <c r="J317" s="145"/>
      <c r="M317" s="97"/>
    </row>
    <row r="318" spans="1:13" s="4" customFormat="1" x14ac:dyDescent="0.25">
      <c r="A318" s="196"/>
      <c r="H318" s="145"/>
      <c r="J318" s="145"/>
      <c r="M318" s="97"/>
    </row>
    <row r="319" spans="1:13" s="4" customFormat="1" x14ac:dyDescent="0.25">
      <c r="A319" s="196"/>
      <c r="H319" s="145"/>
      <c r="J319" s="145"/>
      <c r="M319" s="97"/>
    </row>
    <row r="320" spans="1:13" s="4" customFormat="1" x14ac:dyDescent="0.25">
      <c r="A320" s="196"/>
      <c r="H320" s="145"/>
      <c r="J320" s="145"/>
      <c r="M320" s="97"/>
    </row>
    <row r="321" spans="1:13" s="4" customFormat="1" x14ac:dyDescent="0.25">
      <c r="A321" s="196"/>
      <c r="H321" s="145"/>
      <c r="J321" s="145"/>
      <c r="M321" s="97"/>
    </row>
    <row r="322" spans="1:13" s="4" customFormat="1" x14ac:dyDescent="0.25">
      <c r="A322" s="196"/>
      <c r="H322" s="145"/>
      <c r="J322" s="145"/>
      <c r="M322" s="97"/>
    </row>
    <row r="323" spans="1:13" s="4" customFormat="1" x14ac:dyDescent="0.25">
      <c r="A323" s="196"/>
      <c r="H323" s="145"/>
      <c r="J323" s="145"/>
      <c r="M323" s="97"/>
    </row>
    <row r="324" spans="1:13" s="4" customFormat="1" x14ac:dyDescent="0.25">
      <c r="A324" s="197"/>
      <c r="H324" s="145"/>
      <c r="J324" s="145"/>
      <c r="M324" s="97"/>
    </row>
    <row r="325" spans="1:13" s="4" customFormat="1" x14ac:dyDescent="0.25">
      <c r="A325" s="198"/>
      <c r="H325" s="145"/>
      <c r="J325" s="145"/>
      <c r="M325" s="97"/>
    </row>
    <row r="326" spans="1:13" s="4" customFormat="1" x14ac:dyDescent="0.25">
      <c r="A326" s="198"/>
      <c r="H326" s="145"/>
      <c r="J326" s="145"/>
      <c r="M326" s="97"/>
    </row>
    <row r="327" spans="1:13" s="4" customFormat="1" x14ac:dyDescent="0.25">
      <c r="A327" s="199"/>
      <c r="H327" s="145"/>
      <c r="J327" s="145"/>
      <c r="M327" s="97"/>
    </row>
    <row r="328" spans="1:13" s="4" customFormat="1" x14ac:dyDescent="0.25">
      <c r="A328" s="200"/>
      <c r="H328" s="145"/>
      <c r="J328" s="145"/>
      <c r="M328" s="97"/>
    </row>
    <row r="329" spans="1:13" s="4" customFormat="1" x14ac:dyDescent="0.25">
      <c r="A329" s="200"/>
      <c r="H329" s="145"/>
      <c r="J329" s="145"/>
      <c r="M329" s="97"/>
    </row>
    <row r="330" spans="1:13" s="4" customFormat="1" x14ac:dyDescent="0.25">
      <c r="A330" s="196"/>
      <c r="H330" s="145"/>
      <c r="J330" s="145"/>
      <c r="M330" s="97"/>
    </row>
    <row r="331" spans="1:13" s="4" customFormat="1" x14ac:dyDescent="0.25">
      <c r="A331" s="196"/>
      <c r="H331" s="145"/>
      <c r="J331" s="145"/>
      <c r="M331" s="97"/>
    </row>
    <row r="332" spans="1:13" s="4" customFormat="1" x14ac:dyDescent="0.25">
      <c r="A332" s="196"/>
      <c r="H332" s="145"/>
      <c r="J332" s="145"/>
      <c r="M332" s="97"/>
    </row>
    <row r="333" spans="1:13" s="4" customFormat="1" x14ac:dyDescent="0.25">
      <c r="A333" s="196"/>
      <c r="H333" s="145"/>
      <c r="J333" s="145"/>
      <c r="M333" s="97"/>
    </row>
    <row r="334" spans="1:13" s="4" customFormat="1" x14ac:dyDescent="0.25">
      <c r="A334" s="196"/>
      <c r="H334" s="145"/>
      <c r="J334" s="145"/>
      <c r="M334" s="97"/>
    </row>
    <row r="335" spans="1:13" s="4" customFormat="1" x14ac:dyDescent="0.25">
      <c r="A335" s="196"/>
      <c r="H335" s="145"/>
      <c r="J335" s="145"/>
      <c r="M335" s="97"/>
    </row>
    <row r="336" spans="1:13" s="4" customFormat="1" x14ac:dyDescent="0.25">
      <c r="A336" s="196"/>
      <c r="H336" s="145"/>
      <c r="J336" s="145"/>
      <c r="M336" s="97"/>
    </row>
    <row r="337" spans="1:13" s="4" customFormat="1" x14ac:dyDescent="0.25">
      <c r="A337" s="196"/>
      <c r="H337" s="145"/>
      <c r="J337" s="145"/>
      <c r="M337" s="97"/>
    </row>
    <row r="338" spans="1:13" s="4" customFormat="1" x14ac:dyDescent="0.25">
      <c r="A338" s="196"/>
      <c r="H338" s="145"/>
      <c r="J338" s="145"/>
      <c r="M338" s="97"/>
    </row>
    <row r="339" spans="1:13" s="4" customFormat="1" x14ac:dyDescent="0.25">
      <c r="A339" s="196"/>
      <c r="H339" s="145"/>
      <c r="J339" s="145"/>
      <c r="M339" s="97"/>
    </row>
    <row r="340" spans="1:13" s="4" customFormat="1" x14ac:dyDescent="0.25">
      <c r="A340" s="196"/>
      <c r="H340" s="145"/>
      <c r="J340" s="145"/>
      <c r="M340" s="97"/>
    </row>
    <row r="341" spans="1:13" s="4" customFormat="1" x14ac:dyDescent="0.25">
      <c r="A341" s="196"/>
      <c r="H341" s="145"/>
      <c r="J341" s="145"/>
      <c r="M341" s="97"/>
    </row>
    <row r="342" spans="1:13" s="4" customFormat="1" x14ac:dyDescent="0.25">
      <c r="A342" s="196"/>
      <c r="H342" s="145"/>
      <c r="J342" s="145"/>
      <c r="M342" s="97"/>
    </row>
    <row r="343" spans="1:13" s="4" customFormat="1" x14ac:dyDescent="0.25">
      <c r="A343" s="196"/>
      <c r="H343" s="145"/>
      <c r="J343" s="145"/>
      <c r="M343" s="97"/>
    </row>
    <row r="344" spans="1:13" s="4" customFormat="1" x14ac:dyDescent="0.25">
      <c r="A344" s="196"/>
      <c r="H344" s="145"/>
      <c r="J344" s="145"/>
      <c r="M344" s="97"/>
    </row>
    <row r="345" spans="1:13" s="4" customFormat="1" x14ac:dyDescent="0.25">
      <c r="A345" s="196"/>
      <c r="H345" s="145"/>
      <c r="J345" s="145"/>
      <c r="M345" s="97"/>
    </row>
    <row r="346" spans="1:13" s="4" customFormat="1" x14ac:dyDescent="0.25">
      <c r="A346" s="196"/>
      <c r="H346" s="145"/>
      <c r="J346" s="145"/>
      <c r="M346" s="97"/>
    </row>
    <row r="347" spans="1:13" s="4" customFormat="1" x14ac:dyDescent="0.25">
      <c r="A347" s="196"/>
      <c r="H347" s="145"/>
      <c r="J347" s="145"/>
      <c r="M347" s="97"/>
    </row>
    <row r="348" spans="1:13" s="4" customFormat="1" x14ac:dyDescent="0.25">
      <c r="A348" s="196"/>
      <c r="H348" s="145"/>
      <c r="J348" s="145"/>
      <c r="M348" s="97"/>
    </row>
    <row r="349" spans="1:13" s="4" customFormat="1" x14ac:dyDescent="0.25">
      <c r="A349" s="196"/>
      <c r="H349" s="145"/>
      <c r="J349" s="145"/>
      <c r="M349" s="97"/>
    </row>
    <row r="350" spans="1:13" s="4" customFormat="1" x14ac:dyDescent="0.25">
      <c r="A350" s="196"/>
      <c r="H350" s="145"/>
      <c r="J350" s="145"/>
      <c r="M350" s="97"/>
    </row>
    <row r="351" spans="1:13" s="4" customFormat="1" x14ac:dyDescent="0.25">
      <c r="A351" s="196"/>
      <c r="H351" s="145"/>
      <c r="J351" s="145"/>
      <c r="M351" s="97"/>
    </row>
    <row r="352" spans="1:13" s="4" customFormat="1" ht="12.75" customHeight="1" x14ac:dyDescent="0.25">
      <c r="A352" s="196"/>
      <c r="H352" s="145"/>
      <c r="J352" s="145"/>
      <c r="M352" s="97"/>
    </row>
    <row r="353" spans="1:13" s="4" customFormat="1" ht="12.75" customHeight="1" x14ac:dyDescent="0.25">
      <c r="A353" s="196"/>
      <c r="H353" s="145"/>
      <c r="J353" s="145"/>
      <c r="M353" s="97"/>
    </row>
    <row r="354" spans="1:13" s="4" customFormat="1" ht="12.75" customHeight="1" x14ac:dyDescent="0.25">
      <c r="A354" s="196"/>
      <c r="H354" s="145"/>
      <c r="J354" s="145"/>
      <c r="M354" s="97"/>
    </row>
    <row r="355" spans="1:13" s="4" customFormat="1" ht="12.75" customHeight="1" x14ac:dyDescent="0.25">
      <c r="A355" s="196"/>
      <c r="H355" s="145"/>
      <c r="J355" s="145"/>
      <c r="M355" s="97"/>
    </row>
    <row r="356" spans="1:13" s="4" customFormat="1" ht="12.75" customHeight="1" x14ac:dyDescent="0.25">
      <c r="A356" s="196"/>
      <c r="H356" s="145"/>
      <c r="J356" s="145"/>
      <c r="M356" s="97"/>
    </row>
    <row r="357" spans="1:13" s="4" customFormat="1" ht="12.75" customHeight="1" x14ac:dyDescent="0.25">
      <c r="A357" s="196"/>
      <c r="H357" s="145"/>
      <c r="J357" s="145"/>
      <c r="M357" s="97"/>
    </row>
    <row r="358" spans="1:13" s="4" customFormat="1" x14ac:dyDescent="0.25">
      <c r="A358" s="196"/>
      <c r="H358" s="145"/>
      <c r="J358" s="145"/>
      <c r="M358" s="97"/>
    </row>
    <row r="359" spans="1:13" s="4" customFormat="1" x14ac:dyDescent="0.25">
      <c r="A359" s="196"/>
      <c r="H359" s="145"/>
      <c r="J359" s="145"/>
      <c r="M359" s="97"/>
    </row>
    <row r="360" spans="1:13" s="4" customFormat="1" x14ac:dyDescent="0.25">
      <c r="A360" s="196"/>
      <c r="H360" s="145"/>
      <c r="J360" s="145"/>
      <c r="M360" s="97"/>
    </row>
    <row r="361" spans="1:13" s="4" customFormat="1" x14ac:dyDescent="0.25">
      <c r="A361" s="196"/>
      <c r="H361" s="145"/>
      <c r="J361" s="145"/>
      <c r="M361" s="97"/>
    </row>
    <row r="362" spans="1:13" s="4" customFormat="1" x14ac:dyDescent="0.25">
      <c r="A362" s="196"/>
      <c r="H362" s="145"/>
      <c r="J362" s="145"/>
      <c r="M362" s="97"/>
    </row>
    <row r="363" spans="1:13" s="4" customFormat="1" x14ac:dyDescent="0.25">
      <c r="A363" s="196"/>
      <c r="H363" s="145"/>
      <c r="J363" s="145"/>
      <c r="M363" s="97"/>
    </row>
    <row r="364" spans="1:13" s="4" customFormat="1" x14ac:dyDescent="0.25">
      <c r="A364" s="196"/>
      <c r="H364" s="145"/>
      <c r="J364" s="145"/>
      <c r="M364" s="97"/>
    </row>
    <row r="365" spans="1:13" s="4" customFormat="1" x14ac:dyDescent="0.25">
      <c r="A365" s="196"/>
      <c r="H365" s="145"/>
      <c r="J365" s="145"/>
      <c r="M365" s="97"/>
    </row>
    <row r="366" spans="1:13" s="4" customFormat="1" x14ac:dyDescent="0.25">
      <c r="A366" s="196"/>
      <c r="H366" s="145"/>
      <c r="J366" s="145"/>
      <c r="M366" s="97"/>
    </row>
    <row r="367" spans="1:13" s="4" customFormat="1" x14ac:dyDescent="0.25">
      <c r="A367" s="196"/>
      <c r="H367" s="145"/>
      <c r="J367" s="145"/>
      <c r="M367" s="97"/>
    </row>
    <row r="368" spans="1:13" x14ac:dyDescent="0.25">
      <c r="A368" s="1695"/>
    </row>
    <row r="369" spans="1:1" customFormat="1" x14ac:dyDescent="0.25">
      <c r="A369" s="1695"/>
    </row>
  </sheetData>
  <mergeCells count="129">
    <mergeCell ref="C77:O77"/>
    <mergeCell ref="AD63:AE63"/>
    <mergeCell ref="L64:L65"/>
    <mergeCell ref="M64:O64"/>
    <mergeCell ref="T64:T65"/>
    <mergeCell ref="U64:U65"/>
    <mergeCell ref="W64:W65"/>
    <mergeCell ref="X64:Z64"/>
    <mergeCell ref="AD64:AD65"/>
    <mergeCell ref="AE64:AE65"/>
    <mergeCell ref="T63:U63"/>
    <mergeCell ref="V63:V65"/>
    <mergeCell ref="W63:Z63"/>
    <mergeCell ref="AA63:AA65"/>
    <mergeCell ref="AB63:AB65"/>
    <mergeCell ref="AC63:AC65"/>
    <mergeCell ref="J63:J65"/>
    <mergeCell ref="K63:K65"/>
    <mergeCell ref="L63:O63"/>
    <mergeCell ref="P63:P65"/>
    <mergeCell ref="Q63:Q65"/>
    <mergeCell ref="S63:S65"/>
    <mergeCell ref="AE49:AE50"/>
    <mergeCell ref="T48:U48"/>
    <mergeCell ref="V48:V50"/>
    <mergeCell ref="W48:Z48"/>
    <mergeCell ref="AA48:AA50"/>
    <mergeCell ref="AB48:AB50"/>
    <mergeCell ref="AC48:AC50"/>
    <mergeCell ref="B61:AG61"/>
    <mergeCell ref="B62:B65"/>
    <mergeCell ref="C62:C65"/>
    <mergeCell ref="G62:G65"/>
    <mergeCell ref="H62:J62"/>
    <mergeCell ref="K62:U62"/>
    <mergeCell ref="V62:AE62"/>
    <mergeCell ref="AG62:AG65"/>
    <mergeCell ref="H63:H65"/>
    <mergeCell ref="I63:I65"/>
    <mergeCell ref="J48:J50"/>
    <mergeCell ref="K48:K50"/>
    <mergeCell ref="L48:O48"/>
    <mergeCell ref="P48:P50"/>
    <mergeCell ref="Q48:Q50"/>
    <mergeCell ref="S48:S50"/>
    <mergeCell ref="B46:AG46"/>
    <mergeCell ref="B47:B50"/>
    <mergeCell ref="C47:C50"/>
    <mergeCell ref="G47:G50"/>
    <mergeCell ref="H47:J47"/>
    <mergeCell ref="K47:U47"/>
    <mergeCell ref="V47:AE47"/>
    <mergeCell ref="AG47:AG50"/>
    <mergeCell ref="H48:H50"/>
    <mergeCell ref="I48:I50"/>
    <mergeCell ref="AD48:AE48"/>
    <mergeCell ref="L49:L50"/>
    <mergeCell ref="M49:O49"/>
    <mergeCell ref="T49:T50"/>
    <mergeCell ref="U49:U50"/>
    <mergeCell ref="W49:W50"/>
    <mergeCell ref="X49:Z49"/>
    <mergeCell ref="AD49:AD50"/>
    <mergeCell ref="X34:Z34"/>
    <mergeCell ref="AD34:AD35"/>
    <mergeCell ref="AE34:AE35"/>
    <mergeCell ref="S33:S35"/>
    <mergeCell ref="T33:U33"/>
    <mergeCell ref="V33:V35"/>
    <mergeCell ref="W33:Z33"/>
    <mergeCell ref="AA33:AA35"/>
    <mergeCell ref="AB33:AB35"/>
    <mergeCell ref="AA6:AA8"/>
    <mergeCell ref="I33:I35"/>
    <mergeCell ref="J33:J35"/>
    <mergeCell ref="K33:K35"/>
    <mergeCell ref="L33:O33"/>
    <mergeCell ref="P33:P35"/>
    <mergeCell ref="Q33:Q35"/>
    <mergeCell ref="B9:AG9"/>
    <mergeCell ref="B31:AG31"/>
    <mergeCell ref="B32:B35"/>
    <mergeCell ref="C32:C35"/>
    <mergeCell ref="G32:G35"/>
    <mergeCell ref="H32:J32"/>
    <mergeCell ref="K32:U32"/>
    <mergeCell ref="V32:AE32"/>
    <mergeCell ref="AG32:AG35"/>
    <mergeCell ref="H33:H35"/>
    <mergeCell ref="AC33:AC35"/>
    <mergeCell ref="AD33:AE33"/>
    <mergeCell ref="L34:L35"/>
    <mergeCell ref="M34:O34"/>
    <mergeCell ref="T34:T35"/>
    <mergeCell ref="U34:U35"/>
    <mergeCell ref="W34:W35"/>
    <mergeCell ref="T6:U6"/>
    <mergeCell ref="L7:L8"/>
    <mergeCell ref="M7:O7"/>
    <mergeCell ref="T7:T8"/>
    <mergeCell ref="U7:U8"/>
    <mergeCell ref="W7:W8"/>
    <mergeCell ref="X7:Z7"/>
    <mergeCell ref="V6:V8"/>
    <mergeCell ref="W6:Z6"/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1"/>
  <sheetViews>
    <sheetView tabSelected="1" workbookViewId="0">
      <selection activeCell="AH25" sqref="AH25:AI25"/>
    </sheetView>
  </sheetViews>
  <sheetFormatPr defaultRowHeight="15" x14ac:dyDescent="0.25"/>
  <cols>
    <col min="1" max="1" width="0.285156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hidden="1" customWidth="1"/>
    <col min="10" max="10" width="8.85546875" style="1" customWidth="1"/>
    <col min="11" max="12" width="6.5703125" customWidth="1"/>
    <col min="13" max="13" width="6.5703125" style="411" customWidth="1"/>
    <col min="14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2:33" ht="0.75" customHeight="1" x14ac:dyDescent="0.25"/>
    <row r="2" spans="2:33" ht="15" customHeight="1" x14ac:dyDescent="0.3">
      <c r="AB2" s="1736"/>
      <c r="AC2" s="1736"/>
      <c r="AD2" s="1736"/>
      <c r="AE2" s="1736"/>
      <c r="AF2" s="1698"/>
    </row>
    <row r="3" spans="2:33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719</v>
      </c>
      <c r="AE3" s="3"/>
      <c r="AF3" s="3"/>
      <c r="AG3" s="3"/>
    </row>
    <row r="4" spans="2:33" ht="21.75" customHeight="1" thickBot="1" x14ac:dyDescent="0.35">
      <c r="B4" s="1739" t="s">
        <v>704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2:33" s="4" customFormat="1" ht="25.5" customHeight="1" thickBot="1" x14ac:dyDescent="0.3">
      <c r="B5" s="1740" t="s">
        <v>2</v>
      </c>
      <c r="C5" s="1741" t="s">
        <v>3</v>
      </c>
      <c r="D5" s="1699"/>
      <c r="E5" s="1699"/>
      <c r="F5" s="1699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705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706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2:33" s="4" customFormat="1" ht="27.75" customHeight="1" thickBot="1" x14ac:dyDescent="0.3">
      <c r="B6" s="1740"/>
      <c r="C6" s="1741"/>
      <c r="D6" s="1699"/>
      <c r="E6" s="1699"/>
      <c r="F6" s="1699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803" t="s">
        <v>18</v>
      </c>
      <c r="U6" s="1804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803" t="s">
        <v>18</v>
      </c>
      <c r="AE6" s="1804"/>
      <c r="AF6" s="1751"/>
      <c r="AG6" s="1754"/>
    </row>
    <row r="7" spans="2:33" s="4" customFormat="1" ht="18" customHeight="1" thickBot="1" x14ac:dyDescent="0.3">
      <c r="B7" s="1740"/>
      <c r="C7" s="1741"/>
      <c r="D7" s="1699"/>
      <c r="E7" s="1699"/>
      <c r="F7" s="1699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2:33" s="4" customFormat="1" ht="168.75" customHeight="1" thickBot="1" x14ac:dyDescent="0.3">
      <c r="B8" s="1740"/>
      <c r="C8" s="1741"/>
      <c r="D8" s="1699"/>
      <c r="E8" s="1699"/>
      <c r="F8" s="1699"/>
      <c r="G8" s="1740"/>
      <c r="H8" s="1740"/>
      <c r="I8" s="1744"/>
      <c r="J8" s="1747"/>
      <c r="K8" s="1744"/>
      <c r="L8" s="1725"/>
      <c r="M8" s="1162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1162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</row>
    <row r="9" spans="2:33" s="4" customFormat="1" ht="18.75" customHeight="1" thickBot="1" x14ac:dyDescent="0.3">
      <c r="B9" s="1898" t="s">
        <v>670</v>
      </c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2:33" s="7" customFormat="1" ht="18.75" customHeight="1" thickBot="1" x14ac:dyDescent="0.3">
      <c r="B10" s="8" t="s">
        <v>643</v>
      </c>
      <c r="C10" s="1899" t="s">
        <v>628</v>
      </c>
      <c r="D10" s="10"/>
      <c r="E10" s="10"/>
      <c r="F10" s="10"/>
      <c r="G10" s="10"/>
      <c r="H10" s="11">
        <v>60</v>
      </c>
      <c r="I10" s="12"/>
      <c r="J10" s="1656">
        <f>K10+V10</f>
        <v>60</v>
      </c>
      <c r="K10" s="12">
        <f>L10+P10</f>
        <v>60</v>
      </c>
      <c r="L10" s="14">
        <f>M10+N10+O10</f>
        <v>8</v>
      </c>
      <c r="M10" s="14">
        <v>6</v>
      </c>
      <c r="N10" s="14"/>
      <c r="O10" s="14">
        <v>2</v>
      </c>
      <c r="P10" s="14">
        <v>52</v>
      </c>
      <c r="Q10" s="14"/>
      <c r="R10" s="14"/>
      <c r="S10" s="14"/>
      <c r="T10" s="14" t="s">
        <v>58</v>
      </c>
      <c r="U10" s="13"/>
      <c r="V10" s="12"/>
      <c r="W10" s="14"/>
      <c r="X10" s="14"/>
      <c r="Y10" s="14"/>
      <c r="Z10" s="14"/>
      <c r="AA10" s="14"/>
      <c r="AB10" s="14"/>
      <c r="AC10" s="14"/>
      <c r="AD10" s="14"/>
      <c r="AE10" s="13"/>
      <c r="AF10" s="12"/>
      <c r="AG10" s="14"/>
    </row>
    <row r="11" spans="2:33" s="7" customFormat="1" ht="31.5" customHeight="1" thickBot="1" x14ac:dyDescent="0.3">
      <c r="B11" s="8" t="s">
        <v>644</v>
      </c>
      <c r="C11" s="1900" t="s">
        <v>308</v>
      </c>
      <c r="D11" s="10"/>
      <c r="E11" s="10"/>
      <c r="F11" s="10"/>
      <c r="G11" s="1680"/>
      <c r="H11" s="11">
        <v>45</v>
      </c>
      <c r="I11" s="1657"/>
      <c r="J11" s="424">
        <f t="shared" ref="J11:J16" si="0">K11+V11</f>
        <v>45</v>
      </c>
      <c r="K11" s="14"/>
      <c r="L11" s="14"/>
      <c r="M11" s="47"/>
      <c r="N11" s="47"/>
      <c r="O11" s="47"/>
      <c r="P11" s="47"/>
      <c r="Q11" s="47"/>
      <c r="R11" s="47"/>
      <c r="S11" s="47"/>
      <c r="T11" s="47"/>
      <c r="U11" s="14"/>
      <c r="V11" s="12">
        <f>W11+AA11</f>
        <v>45</v>
      </c>
      <c r="W11" s="14">
        <f>X11+Y11+Z11</f>
        <v>8</v>
      </c>
      <c r="X11" s="14">
        <v>6</v>
      </c>
      <c r="Y11" s="14"/>
      <c r="Z11" s="14">
        <v>2</v>
      </c>
      <c r="AA11" s="14">
        <v>37</v>
      </c>
      <c r="AB11" s="14"/>
      <c r="AC11" s="14"/>
      <c r="AD11" s="14" t="s">
        <v>58</v>
      </c>
      <c r="AE11" s="14"/>
      <c r="AF11" s="12"/>
      <c r="AG11" s="14"/>
    </row>
    <row r="12" spans="2:33" s="7" customFormat="1" ht="13.5" customHeight="1" thickBot="1" x14ac:dyDescent="0.3">
      <c r="B12" s="8" t="s">
        <v>645</v>
      </c>
      <c r="C12" s="9" t="s">
        <v>60</v>
      </c>
      <c r="D12" s="1681"/>
      <c r="E12" s="10"/>
      <c r="F12" s="10"/>
      <c r="G12" s="10"/>
      <c r="H12" s="11">
        <v>45</v>
      </c>
      <c r="I12" s="1657"/>
      <c r="J12" s="1656">
        <f t="shared" si="0"/>
        <v>45</v>
      </c>
      <c r="K12" s="12">
        <f t="shared" ref="K12:K25" si="1">L12+P12</f>
        <v>45</v>
      </c>
      <c r="L12" s="14">
        <f t="shared" ref="L12:L25" si="2">M12+N12+O12</f>
        <v>6</v>
      </c>
      <c r="M12" s="14">
        <v>4</v>
      </c>
      <c r="N12" s="14"/>
      <c r="O12" s="14">
        <v>2</v>
      </c>
      <c r="P12" s="14">
        <v>39</v>
      </c>
      <c r="Q12" s="14"/>
      <c r="R12" s="14"/>
      <c r="S12" s="14"/>
      <c r="T12" s="14"/>
      <c r="U12" s="13" t="s">
        <v>62</v>
      </c>
      <c r="V12" s="12">
        <f t="shared" ref="V12:V23" si="3">W12+AA12</f>
        <v>0</v>
      </c>
      <c r="W12" s="14">
        <f t="shared" ref="W12:W23" si="4">X12+Y12+Z12</f>
        <v>0</v>
      </c>
      <c r="X12" s="14"/>
      <c r="Y12" s="14"/>
      <c r="Z12" s="14"/>
      <c r="AA12" s="14"/>
      <c r="AB12" s="14"/>
      <c r="AD12" s="14"/>
      <c r="AE12" s="13"/>
      <c r="AF12" s="12"/>
      <c r="AG12" s="14"/>
    </row>
    <row r="13" spans="2:33" s="7" customFormat="1" ht="27" customHeight="1" thickBot="1" x14ac:dyDescent="0.3">
      <c r="B13" s="8" t="s">
        <v>646</v>
      </c>
      <c r="C13" s="9" t="s">
        <v>720</v>
      </c>
      <c r="D13" s="10"/>
      <c r="E13" s="10"/>
      <c r="F13" s="10"/>
      <c r="G13" s="10"/>
      <c r="H13" s="11">
        <v>135</v>
      </c>
      <c r="I13" s="1657"/>
      <c r="J13" s="1656">
        <f t="shared" si="0"/>
        <v>135</v>
      </c>
      <c r="K13" s="12">
        <f t="shared" si="1"/>
        <v>0</v>
      </c>
      <c r="L13" s="14">
        <f t="shared" si="2"/>
        <v>0</v>
      </c>
      <c r="M13" s="14"/>
      <c r="N13" s="14"/>
      <c r="O13" s="14"/>
      <c r="P13" s="14"/>
      <c r="Q13" s="14"/>
      <c r="R13" s="14"/>
      <c r="S13" s="14"/>
      <c r="T13" s="14"/>
      <c r="U13" s="1697"/>
      <c r="V13" s="12">
        <f t="shared" si="3"/>
        <v>135</v>
      </c>
      <c r="W13" s="14">
        <f t="shared" si="4"/>
        <v>28</v>
      </c>
      <c r="X13" s="14"/>
      <c r="Y13" s="14"/>
      <c r="Z13" s="14">
        <v>28</v>
      </c>
      <c r="AA13" s="14">
        <v>107</v>
      </c>
      <c r="AB13" s="14"/>
      <c r="AC13" s="14"/>
      <c r="AD13" s="14" t="s">
        <v>58</v>
      </c>
      <c r="AE13" s="13"/>
      <c r="AF13" s="12"/>
      <c r="AG13" s="14"/>
    </row>
    <row r="14" spans="2:33" s="7" customFormat="1" ht="17.25" customHeight="1" thickBot="1" x14ac:dyDescent="0.3">
      <c r="B14" s="8" t="s">
        <v>647</v>
      </c>
      <c r="C14" s="9" t="s">
        <v>294</v>
      </c>
      <c r="D14" s="10"/>
      <c r="E14" s="10"/>
      <c r="F14" s="10"/>
      <c r="G14" s="10"/>
      <c r="H14" s="11">
        <v>150</v>
      </c>
      <c r="I14" s="1657"/>
      <c r="J14" s="1656">
        <f t="shared" si="0"/>
        <v>150</v>
      </c>
      <c r="K14" s="12">
        <f t="shared" si="1"/>
        <v>0</v>
      </c>
      <c r="L14" s="14">
        <f t="shared" si="2"/>
        <v>0</v>
      </c>
      <c r="M14" s="14"/>
      <c r="N14" s="14"/>
      <c r="O14" s="14"/>
      <c r="P14" s="14"/>
      <c r="Q14" s="14"/>
      <c r="R14" s="14"/>
      <c r="S14" s="14"/>
      <c r="T14" s="14"/>
      <c r="U14" s="47"/>
      <c r="V14" s="12">
        <f t="shared" si="3"/>
        <v>150</v>
      </c>
      <c r="W14" s="14">
        <f t="shared" si="4"/>
        <v>18</v>
      </c>
      <c r="X14" s="14">
        <v>12</v>
      </c>
      <c r="Y14" s="14"/>
      <c r="Z14" s="14">
        <v>6</v>
      </c>
      <c r="AA14" s="14">
        <v>132</v>
      </c>
      <c r="AB14" s="14"/>
      <c r="AD14" s="14"/>
      <c r="AE14" s="13" t="s">
        <v>62</v>
      </c>
      <c r="AF14" s="12"/>
      <c r="AG14" s="14"/>
    </row>
    <row r="15" spans="2:33" s="7" customFormat="1" ht="14.25" customHeight="1" thickBot="1" x14ac:dyDescent="0.3">
      <c r="B15" s="8" t="s">
        <v>648</v>
      </c>
      <c r="C15" s="9" t="s">
        <v>427</v>
      </c>
      <c r="D15" s="10"/>
      <c r="E15" s="10"/>
      <c r="F15" s="10"/>
      <c r="G15" s="10"/>
      <c r="H15" s="11">
        <v>111</v>
      </c>
      <c r="I15" s="1657"/>
      <c r="J15" s="1656">
        <f t="shared" si="0"/>
        <v>111</v>
      </c>
      <c r="K15" s="12">
        <f t="shared" si="1"/>
        <v>0</v>
      </c>
      <c r="L15" s="14">
        <f t="shared" si="2"/>
        <v>0</v>
      </c>
      <c r="M15" s="14"/>
      <c r="N15" s="14"/>
      <c r="O15" s="14"/>
      <c r="P15" s="14"/>
      <c r="Q15" s="14"/>
      <c r="R15" s="14"/>
      <c r="S15" s="14"/>
      <c r="T15" s="14"/>
      <c r="U15" s="13"/>
      <c r="V15" s="12">
        <f t="shared" si="3"/>
        <v>111</v>
      </c>
      <c r="W15" s="14">
        <f t="shared" si="4"/>
        <v>26</v>
      </c>
      <c r="X15" s="14">
        <v>20</v>
      </c>
      <c r="Y15" s="14"/>
      <c r="Z15" s="14">
        <v>6</v>
      </c>
      <c r="AA15" s="14">
        <v>85</v>
      </c>
      <c r="AB15" s="14"/>
      <c r="AC15" s="14"/>
      <c r="AD15" s="14"/>
      <c r="AE15" s="13" t="s">
        <v>62</v>
      </c>
      <c r="AF15" s="12"/>
      <c r="AG15" s="14"/>
    </row>
    <row r="16" spans="2:33" s="7" customFormat="1" ht="17.25" customHeight="1" thickBot="1" x14ac:dyDescent="0.3">
      <c r="B16" s="8" t="s">
        <v>649</v>
      </c>
      <c r="C16" s="9" t="s">
        <v>721</v>
      </c>
      <c r="D16" s="10"/>
      <c r="E16" s="10"/>
      <c r="F16" s="10"/>
      <c r="G16" s="10"/>
      <c r="H16" s="11">
        <v>120</v>
      </c>
      <c r="I16" s="1657"/>
      <c r="J16" s="1656">
        <f t="shared" si="0"/>
        <v>120</v>
      </c>
      <c r="K16" s="12">
        <f t="shared" si="1"/>
        <v>120</v>
      </c>
      <c r="L16" s="14">
        <f t="shared" si="2"/>
        <v>12</v>
      </c>
      <c r="M16" s="14">
        <v>8</v>
      </c>
      <c r="N16" s="14"/>
      <c r="O16" s="14">
        <v>4</v>
      </c>
      <c r="P16" s="14">
        <v>108</v>
      </c>
      <c r="Q16" s="14"/>
      <c r="R16" s="14"/>
      <c r="S16" s="14"/>
      <c r="T16" s="14"/>
      <c r="U16" s="13" t="s">
        <v>62</v>
      </c>
      <c r="V16" s="12">
        <f t="shared" si="3"/>
        <v>0</v>
      </c>
      <c r="W16" s="14">
        <f t="shared" si="4"/>
        <v>0</v>
      </c>
      <c r="X16" s="14"/>
      <c r="Y16" s="14"/>
      <c r="Z16" s="14"/>
      <c r="AA16" s="14"/>
      <c r="AB16" s="14"/>
      <c r="AC16" s="14"/>
      <c r="AD16" s="14"/>
      <c r="AE16" s="13"/>
      <c r="AF16" s="12"/>
      <c r="AG16" s="14"/>
    </row>
    <row r="17" spans="2:33" s="7" customFormat="1" ht="15.75" customHeight="1" thickBot="1" x14ac:dyDescent="0.3">
      <c r="B17" s="8" t="s">
        <v>650</v>
      </c>
      <c r="C17" s="9" t="s">
        <v>184</v>
      </c>
      <c r="D17" s="10"/>
      <c r="E17" s="10"/>
      <c r="F17" s="10"/>
      <c r="G17" s="10"/>
      <c r="H17" s="11">
        <v>135</v>
      </c>
      <c r="I17" s="1657"/>
      <c r="J17" s="1656">
        <f t="shared" ref="J17:J25" si="5">K17+V17</f>
        <v>135</v>
      </c>
      <c r="K17" s="12">
        <f t="shared" si="1"/>
        <v>0</v>
      </c>
      <c r="L17" s="14">
        <f t="shared" si="2"/>
        <v>0</v>
      </c>
      <c r="M17" s="14"/>
      <c r="N17" s="14"/>
      <c r="O17" s="14"/>
      <c r="P17" s="14"/>
      <c r="Q17" s="14"/>
      <c r="R17" s="14"/>
      <c r="S17" s="14"/>
      <c r="T17" s="14"/>
      <c r="U17" s="13"/>
      <c r="V17" s="12">
        <f t="shared" si="3"/>
        <v>135</v>
      </c>
      <c r="W17" s="14">
        <f t="shared" si="4"/>
        <v>18</v>
      </c>
      <c r="X17" s="14">
        <v>10</v>
      </c>
      <c r="Y17" s="14"/>
      <c r="Z17" s="14">
        <v>8</v>
      </c>
      <c r="AA17" s="14">
        <v>117</v>
      </c>
      <c r="AB17" s="14"/>
      <c r="AC17" s="14"/>
      <c r="AD17" s="14" t="s">
        <v>58</v>
      </c>
      <c r="AE17" s="13"/>
      <c r="AF17" s="12"/>
      <c r="AG17" s="14"/>
    </row>
    <row r="18" spans="2:33" s="7" customFormat="1" ht="18" customHeight="1" thickBot="1" x14ac:dyDescent="0.3">
      <c r="B18" s="8" t="s">
        <v>651</v>
      </c>
      <c r="C18" s="9" t="s">
        <v>284</v>
      </c>
      <c r="D18" s="10"/>
      <c r="E18" s="10"/>
      <c r="F18" s="10"/>
      <c r="G18" s="10"/>
      <c r="H18" s="11">
        <v>120</v>
      </c>
      <c r="I18" s="1657"/>
      <c r="J18" s="1656">
        <f t="shared" si="5"/>
        <v>120</v>
      </c>
      <c r="K18" s="12">
        <f t="shared" si="1"/>
        <v>0</v>
      </c>
      <c r="L18" s="14">
        <f t="shared" si="2"/>
        <v>0</v>
      </c>
      <c r="M18" s="14"/>
      <c r="N18" s="14"/>
      <c r="O18" s="14"/>
      <c r="P18" s="14"/>
      <c r="Q18" s="14"/>
      <c r="R18" s="14"/>
      <c r="S18" s="14"/>
      <c r="T18" s="14"/>
      <c r="U18" s="13"/>
      <c r="V18" s="12">
        <f t="shared" si="3"/>
        <v>120</v>
      </c>
      <c r="W18" s="14">
        <f t="shared" si="4"/>
        <v>14</v>
      </c>
      <c r="X18" s="14">
        <v>8</v>
      </c>
      <c r="Y18" s="14"/>
      <c r="Z18" s="14">
        <v>6</v>
      </c>
      <c r="AA18" s="14">
        <v>106</v>
      </c>
      <c r="AB18" s="14"/>
      <c r="AC18" s="14"/>
      <c r="AD18" s="14" t="s">
        <v>58</v>
      </c>
      <c r="AE18" s="13"/>
      <c r="AF18" s="12"/>
      <c r="AG18" s="14"/>
    </row>
    <row r="19" spans="2:33" s="7" customFormat="1" ht="28.5" customHeight="1" thickBot="1" x14ac:dyDescent="0.3">
      <c r="B19" s="8" t="s">
        <v>652</v>
      </c>
      <c r="C19" s="9" t="s">
        <v>722</v>
      </c>
      <c r="D19" s="10"/>
      <c r="E19" s="10"/>
      <c r="F19" s="10"/>
      <c r="G19" s="10"/>
      <c r="H19" s="11">
        <v>90</v>
      </c>
      <c r="I19" s="1657"/>
      <c r="J19" s="1656">
        <f t="shared" si="5"/>
        <v>90</v>
      </c>
      <c r="K19" s="12">
        <f t="shared" si="1"/>
        <v>90</v>
      </c>
      <c r="L19" s="14">
        <f t="shared" si="2"/>
        <v>8</v>
      </c>
      <c r="M19" s="14">
        <v>4</v>
      </c>
      <c r="N19" s="14"/>
      <c r="O19" s="14">
        <v>4</v>
      </c>
      <c r="P19" s="14">
        <v>82</v>
      </c>
      <c r="Q19" s="14"/>
      <c r="R19" s="14"/>
      <c r="S19" s="14"/>
      <c r="T19" s="14" t="s">
        <v>58</v>
      </c>
      <c r="U19" s="13"/>
      <c r="V19" s="12">
        <f t="shared" si="3"/>
        <v>0</v>
      </c>
      <c r="W19" s="14">
        <f t="shared" si="4"/>
        <v>0</v>
      </c>
      <c r="X19" s="14"/>
      <c r="Y19" s="14"/>
      <c r="Z19" s="14"/>
      <c r="AA19" s="14"/>
      <c r="AB19" s="14"/>
      <c r="AC19" s="14"/>
      <c r="AD19" s="14"/>
      <c r="AE19" s="13"/>
      <c r="AF19" s="12"/>
      <c r="AG19" s="14"/>
    </row>
    <row r="20" spans="2:33" s="7" customFormat="1" ht="20.25" customHeight="1" thickBot="1" x14ac:dyDescent="0.3">
      <c r="B20" s="8" t="s">
        <v>653</v>
      </c>
      <c r="C20" s="9" t="s">
        <v>723</v>
      </c>
      <c r="D20" s="10"/>
      <c r="E20" s="10"/>
      <c r="F20" s="10"/>
      <c r="G20" s="10"/>
      <c r="H20" s="11">
        <v>120</v>
      </c>
      <c r="I20" s="1657"/>
      <c r="J20" s="1656">
        <f t="shared" si="5"/>
        <v>120</v>
      </c>
      <c r="K20" s="12">
        <f t="shared" si="1"/>
        <v>0</v>
      </c>
      <c r="L20" s="14">
        <f t="shared" si="2"/>
        <v>0</v>
      </c>
      <c r="M20" s="14"/>
      <c r="N20" s="14"/>
      <c r="O20" s="14"/>
      <c r="P20" s="14"/>
      <c r="Q20" s="14"/>
      <c r="R20" s="14"/>
      <c r="S20" s="14"/>
      <c r="T20" s="14"/>
      <c r="U20" s="13"/>
      <c r="V20" s="12">
        <f t="shared" si="3"/>
        <v>120</v>
      </c>
      <c r="W20" s="14">
        <f t="shared" si="4"/>
        <v>18</v>
      </c>
      <c r="X20" s="14">
        <v>10</v>
      </c>
      <c r="Y20" s="14"/>
      <c r="Z20" s="14">
        <v>8</v>
      </c>
      <c r="AA20" s="14">
        <v>102</v>
      </c>
      <c r="AB20" s="14"/>
      <c r="AC20" s="14"/>
      <c r="AD20" s="14"/>
      <c r="AE20" s="13" t="s">
        <v>62</v>
      </c>
      <c r="AF20" s="12"/>
      <c r="AG20" s="14"/>
    </row>
    <row r="21" spans="2:33" s="7" customFormat="1" ht="24" customHeight="1" thickBot="1" x14ac:dyDescent="0.3">
      <c r="B21" s="8" t="s">
        <v>654</v>
      </c>
      <c r="C21" s="9" t="s">
        <v>392</v>
      </c>
      <c r="D21" s="10"/>
      <c r="E21" s="10"/>
      <c r="F21" s="10"/>
      <c r="G21" s="10"/>
      <c r="H21" s="11">
        <v>180</v>
      </c>
      <c r="I21" s="1657"/>
      <c r="J21" s="1656">
        <f t="shared" si="5"/>
        <v>180</v>
      </c>
      <c r="K21" s="12">
        <f t="shared" si="1"/>
        <v>180</v>
      </c>
      <c r="L21" s="14">
        <f t="shared" si="2"/>
        <v>14</v>
      </c>
      <c r="M21" s="14">
        <v>10</v>
      </c>
      <c r="N21" s="14"/>
      <c r="O21" s="14">
        <v>4</v>
      </c>
      <c r="P21" s="14">
        <v>166</v>
      </c>
      <c r="Q21" s="14"/>
      <c r="R21" s="14"/>
      <c r="S21" s="14"/>
      <c r="T21" s="14"/>
      <c r="U21" s="13" t="s">
        <v>62</v>
      </c>
      <c r="V21" s="12">
        <f t="shared" si="3"/>
        <v>0</v>
      </c>
      <c r="W21" s="14">
        <f t="shared" si="4"/>
        <v>0</v>
      </c>
      <c r="X21" s="14"/>
      <c r="Y21" s="14"/>
      <c r="Z21" s="14"/>
      <c r="AA21" s="14"/>
      <c r="AB21" s="14"/>
      <c r="AC21" s="14"/>
      <c r="AD21" s="14"/>
      <c r="AE21" s="13"/>
      <c r="AF21" s="12"/>
      <c r="AG21" s="14"/>
    </row>
    <row r="22" spans="2:33" s="7" customFormat="1" ht="39" customHeight="1" thickBot="1" x14ac:dyDescent="0.3">
      <c r="B22" s="8" t="s">
        <v>655</v>
      </c>
      <c r="C22" s="9" t="s">
        <v>724</v>
      </c>
      <c r="D22" s="10"/>
      <c r="E22" s="10"/>
      <c r="F22" s="10"/>
      <c r="G22" s="10"/>
      <c r="H22" s="11">
        <v>150</v>
      </c>
      <c r="I22" s="1657"/>
      <c r="J22" s="1656">
        <f t="shared" si="5"/>
        <v>150</v>
      </c>
      <c r="K22" s="12">
        <f t="shared" si="1"/>
        <v>150</v>
      </c>
      <c r="L22" s="14">
        <f t="shared" si="2"/>
        <v>14</v>
      </c>
      <c r="M22" s="14">
        <v>8</v>
      </c>
      <c r="N22" s="14"/>
      <c r="O22" s="14">
        <v>6</v>
      </c>
      <c r="P22" s="14">
        <v>136</v>
      </c>
      <c r="Q22" s="14"/>
      <c r="R22" s="14"/>
      <c r="S22" s="14"/>
      <c r="T22" s="14" t="s">
        <v>58</v>
      </c>
      <c r="U22" s="13"/>
      <c r="V22" s="12">
        <f t="shared" si="3"/>
        <v>0</v>
      </c>
      <c r="W22" s="14">
        <f t="shared" si="4"/>
        <v>0</v>
      </c>
      <c r="X22" s="14"/>
      <c r="Y22" s="14"/>
      <c r="Z22" s="14"/>
      <c r="AA22" s="14"/>
      <c r="AB22" s="14"/>
      <c r="AC22" s="14"/>
      <c r="AD22" s="14"/>
      <c r="AE22" s="13"/>
      <c r="AF22" s="12"/>
      <c r="AG22" s="14"/>
    </row>
    <row r="23" spans="2:33" s="7" customFormat="1" ht="24" customHeight="1" thickBot="1" x14ac:dyDescent="0.3">
      <c r="B23" s="8" t="s">
        <v>656</v>
      </c>
      <c r="C23" s="9" t="s">
        <v>725</v>
      </c>
      <c r="D23" s="10"/>
      <c r="E23" s="10"/>
      <c r="F23" s="10"/>
      <c r="G23" s="10"/>
      <c r="H23" s="11">
        <v>60</v>
      </c>
      <c r="I23" s="1657"/>
      <c r="J23" s="1656">
        <f t="shared" si="5"/>
        <v>60</v>
      </c>
      <c r="K23" s="12">
        <f>L23+P23</f>
        <v>0</v>
      </c>
      <c r="L23" s="14">
        <f>M23+N23+O23</f>
        <v>0</v>
      </c>
      <c r="M23" s="14"/>
      <c r="N23" s="14"/>
      <c r="O23" s="14"/>
      <c r="P23" s="14"/>
      <c r="Q23" s="14"/>
      <c r="R23" s="14"/>
      <c r="S23" s="14"/>
      <c r="T23" s="14"/>
      <c r="U23" s="13"/>
      <c r="V23" s="12">
        <f t="shared" si="3"/>
        <v>60</v>
      </c>
      <c r="W23" s="14">
        <f t="shared" si="4"/>
        <v>10</v>
      </c>
      <c r="X23" s="14">
        <v>6</v>
      </c>
      <c r="Y23" s="14"/>
      <c r="Z23" s="14">
        <v>4</v>
      </c>
      <c r="AA23" s="14">
        <v>50</v>
      </c>
      <c r="AB23" s="14"/>
      <c r="AC23" s="14"/>
      <c r="AD23" s="14"/>
      <c r="AE23" s="13" t="s">
        <v>62</v>
      </c>
      <c r="AF23" s="12"/>
      <c r="AG23" s="14"/>
    </row>
    <row r="24" spans="2:33" s="7" customFormat="1" ht="21" customHeight="1" thickBot="1" x14ac:dyDescent="0.3">
      <c r="B24" s="8" t="s">
        <v>657</v>
      </c>
      <c r="C24" s="9" t="s">
        <v>726</v>
      </c>
      <c r="D24" s="10"/>
      <c r="E24" s="10"/>
      <c r="F24" s="10"/>
      <c r="G24" s="10"/>
      <c r="H24" s="11">
        <v>120</v>
      </c>
      <c r="I24" s="1657"/>
      <c r="J24" s="1656">
        <f t="shared" si="5"/>
        <v>120</v>
      </c>
      <c r="K24" s="12">
        <f>L24+P24</f>
        <v>120</v>
      </c>
      <c r="L24" s="14">
        <f>M24+N24+O24</f>
        <v>12</v>
      </c>
      <c r="M24" s="14">
        <v>4</v>
      </c>
      <c r="N24" s="14"/>
      <c r="O24" s="14">
        <v>8</v>
      </c>
      <c r="P24" s="14">
        <v>108</v>
      </c>
      <c r="Q24" s="14"/>
      <c r="R24" s="14"/>
      <c r="S24" s="14"/>
      <c r="T24" s="14"/>
      <c r="U24" s="13" t="s">
        <v>62</v>
      </c>
      <c r="V24" s="12"/>
      <c r="W24" s="14"/>
      <c r="X24" s="14"/>
      <c r="Y24" s="14"/>
      <c r="Z24" s="14"/>
      <c r="AA24" s="14"/>
      <c r="AB24" s="14"/>
      <c r="AC24" s="14"/>
      <c r="AD24" s="14"/>
      <c r="AE24" s="13"/>
      <c r="AF24" s="12"/>
      <c r="AG24" s="14"/>
    </row>
    <row r="25" spans="2:33" s="7" customFormat="1" ht="17.25" customHeight="1" thickBot="1" x14ac:dyDescent="0.3">
      <c r="B25" s="8" t="s">
        <v>658</v>
      </c>
      <c r="C25" s="9" t="s">
        <v>727</v>
      </c>
      <c r="D25" s="10"/>
      <c r="E25" s="10"/>
      <c r="F25" s="10"/>
      <c r="G25" s="10"/>
      <c r="H25" s="11">
        <v>120</v>
      </c>
      <c r="I25" s="1657"/>
      <c r="J25" s="1656">
        <f t="shared" si="5"/>
        <v>120</v>
      </c>
      <c r="K25" s="12">
        <f t="shared" si="1"/>
        <v>120</v>
      </c>
      <c r="L25" s="14">
        <f t="shared" si="2"/>
        <v>10</v>
      </c>
      <c r="M25" s="14">
        <v>6</v>
      </c>
      <c r="N25" s="14"/>
      <c r="O25" s="14">
        <v>4</v>
      </c>
      <c r="P25" s="14">
        <v>110</v>
      </c>
      <c r="Q25" s="14"/>
      <c r="R25" s="14"/>
      <c r="S25" s="14"/>
      <c r="T25" s="14"/>
      <c r="U25" s="13" t="s">
        <v>62</v>
      </c>
      <c r="V25" s="12"/>
      <c r="W25" s="14"/>
      <c r="X25" s="14"/>
      <c r="Y25" s="14"/>
      <c r="Z25" s="14"/>
      <c r="AA25" s="14"/>
      <c r="AB25" s="14"/>
      <c r="AC25" s="14"/>
      <c r="AD25" s="14"/>
      <c r="AE25" s="13"/>
      <c r="AF25" s="12"/>
      <c r="AG25" s="14"/>
    </row>
    <row r="26" spans="2:33" s="4" customFormat="1" ht="18.75" customHeight="1" thickTop="1" x14ac:dyDescent="0.25">
      <c r="B26" s="978"/>
      <c r="C26" s="496" t="s">
        <v>95</v>
      </c>
      <c r="D26" s="496"/>
      <c r="E26" s="496"/>
      <c r="F26" s="496"/>
      <c r="G26" s="384" t="e">
        <f>SUM(G18:G25,#REF!)</f>
        <v>#REF!</v>
      </c>
      <c r="H26" s="117">
        <f t="shared" ref="H26:L26" si="6">SUM(H10:H25)</f>
        <v>1761</v>
      </c>
      <c r="I26" s="117">
        <f t="shared" si="6"/>
        <v>0</v>
      </c>
      <c r="J26" s="117">
        <f t="shared" si="6"/>
        <v>1761</v>
      </c>
      <c r="K26" s="117">
        <f t="shared" si="6"/>
        <v>885</v>
      </c>
      <c r="L26" s="117">
        <f t="shared" si="6"/>
        <v>84</v>
      </c>
      <c r="M26" s="117">
        <f>SUM(M10:M25)</f>
        <v>50</v>
      </c>
      <c r="N26" s="117">
        <f t="shared" ref="N26:P26" si="7">SUM(N10:N25)</f>
        <v>0</v>
      </c>
      <c r="O26" s="117">
        <f t="shared" si="7"/>
        <v>34</v>
      </c>
      <c r="P26" s="117">
        <f t="shared" si="7"/>
        <v>801</v>
      </c>
      <c r="Q26" s="117"/>
      <c r="R26" s="117"/>
      <c r="S26" s="117"/>
      <c r="T26" s="117"/>
      <c r="U26" s="1685"/>
      <c r="V26" s="117">
        <f t="shared" ref="V26:W26" si="8">SUM(V10:V25)</f>
        <v>876</v>
      </c>
      <c r="W26" s="117">
        <f t="shared" si="8"/>
        <v>140</v>
      </c>
      <c r="X26" s="117">
        <f>SUM(X10:X25)</f>
        <v>72</v>
      </c>
      <c r="Y26" s="117">
        <f t="shared" ref="Y26:AA26" si="9">SUM(Y10:Y25)</f>
        <v>0</v>
      </c>
      <c r="Z26" s="117">
        <f t="shared" si="9"/>
        <v>68</v>
      </c>
      <c r="AA26" s="117">
        <f t="shared" si="9"/>
        <v>736</v>
      </c>
      <c r="AB26" s="117"/>
      <c r="AC26" s="117"/>
      <c r="AD26" s="117"/>
      <c r="AE26" s="1685"/>
      <c r="AF26" s="897"/>
      <c r="AG26" s="978"/>
    </row>
    <row r="27" spans="2:33" s="4" customFormat="1" ht="18.75" customHeight="1" x14ac:dyDescent="0.25">
      <c r="B27" s="133"/>
      <c r="C27" s="123" t="s">
        <v>96</v>
      </c>
      <c r="D27" s="123"/>
      <c r="E27" s="123"/>
      <c r="F27" s="123"/>
      <c r="G27" s="129"/>
      <c r="H27" s="129"/>
      <c r="I27" s="129"/>
      <c r="J27" s="130"/>
      <c r="K27" s="127"/>
      <c r="L27" s="129">
        <f>L26/2</f>
        <v>42</v>
      </c>
      <c r="M27" s="129"/>
      <c r="N27" s="129"/>
      <c r="O27" s="129"/>
      <c r="P27" s="129"/>
      <c r="Q27" s="129"/>
      <c r="R27" s="129"/>
      <c r="S27" s="129"/>
      <c r="T27" s="129"/>
      <c r="U27" s="508"/>
      <c r="V27" s="127"/>
      <c r="W27" s="129">
        <f>W26/2</f>
        <v>70</v>
      </c>
      <c r="X27" s="129"/>
      <c r="Y27" s="129"/>
      <c r="Z27" s="129"/>
      <c r="AA27" s="129"/>
      <c r="AB27" s="129"/>
      <c r="AC27" s="129"/>
      <c r="AD27" s="129"/>
      <c r="AE27" s="508"/>
      <c r="AF27" s="131"/>
      <c r="AG27" s="132"/>
    </row>
    <row r="28" spans="2:33" s="4" customFormat="1" ht="18.75" customHeight="1" x14ac:dyDescent="0.25">
      <c r="B28" s="133"/>
      <c r="C28" s="123" t="s">
        <v>97</v>
      </c>
      <c r="D28" s="123"/>
      <c r="E28" s="123"/>
      <c r="F28" s="123"/>
      <c r="G28" s="129"/>
      <c r="H28" s="129"/>
      <c r="I28" s="129"/>
      <c r="J28" s="130"/>
      <c r="K28" s="127"/>
      <c r="L28" s="134"/>
      <c r="M28" s="129"/>
      <c r="N28" s="129"/>
      <c r="O28" s="129"/>
      <c r="P28" s="129"/>
      <c r="Q28" s="129"/>
      <c r="R28" s="129"/>
      <c r="S28" s="129"/>
      <c r="T28" s="129">
        <v>3</v>
      </c>
      <c r="U28" s="508"/>
      <c r="V28" s="1686"/>
      <c r="W28" s="134"/>
      <c r="X28" s="134"/>
      <c r="Y28" s="134"/>
      <c r="Z28" s="134"/>
      <c r="AA28" s="134"/>
      <c r="AB28" s="134"/>
      <c r="AC28" s="134"/>
      <c r="AD28" s="129">
        <v>4</v>
      </c>
      <c r="AE28" s="508"/>
      <c r="AF28" s="131"/>
      <c r="AG28" s="133"/>
    </row>
    <row r="29" spans="2:33" s="4" customFormat="1" ht="18.75" customHeight="1" x14ac:dyDescent="0.25">
      <c r="B29" s="133"/>
      <c r="C29" s="123" t="s">
        <v>99</v>
      </c>
      <c r="D29" s="123"/>
      <c r="E29" s="123"/>
      <c r="F29" s="123"/>
      <c r="G29" s="129"/>
      <c r="H29" s="129"/>
      <c r="I29" s="129"/>
      <c r="J29" s="130"/>
      <c r="K29" s="127"/>
      <c r="L29" s="134"/>
      <c r="M29" s="134"/>
      <c r="N29" s="129"/>
      <c r="O29" s="129"/>
      <c r="P29" s="129"/>
      <c r="Q29" s="129"/>
      <c r="R29" s="129"/>
      <c r="S29" s="129"/>
      <c r="T29" s="129"/>
      <c r="U29" s="508">
        <v>5</v>
      </c>
      <c r="V29" s="1686"/>
      <c r="W29" s="134"/>
      <c r="X29" s="134"/>
      <c r="Y29" s="134"/>
      <c r="Z29" s="134"/>
      <c r="AA29" s="134"/>
      <c r="AB29" s="134"/>
      <c r="AC29" s="134"/>
      <c r="AD29" s="129"/>
      <c r="AE29" s="508">
        <v>4</v>
      </c>
      <c r="AF29" s="131"/>
      <c r="AG29" s="133"/>
    </row>
    <row r="30" spans="2:33" s="4" customFormat="1" ht="32.25" customHeight="1" x14ac:dyDescent="0.25">
      <c r="B30" s="133"/>
      <c r="C30" s="136" t="s">
        <v>102</v>
      </c>
      <c r="D30" s="136"/>
      <c r="E30" s="136"/>
      <c r="F30" s="136"/>
      <c r="G30" s="129"/>
      <c r="H30" s="129"/>
      <c r="I30" s="129"/>
      <c r="J30" s="130"/>
      <c r="K30" s="127"/>
      <c r="L30" s="129"/>
      <c r="M30" s="129"/>
      <c r="N30" s="129"/>
      <c r="O30" s="129"/>
      <c r="P30" s="129"/>
      <c r="Q30" s="129"/>
      <c r="R30" s="129"/>
      <c r="S30" s="129"/>
      <c r="T30" s="134"/>
      <c r="U30" s="1687"/>
      <c r="V30" s="1686"/>
      <c r="W30" s="134"/>
      <c r="X30" s="134"/>
      <c r="Y30" s="134"/>
      <c r="Z30" s="134"/>
      <c r="AA30" s="134"/>
      <c r="AB30" s="134"/>
      <c r="AC30" s="129">
        <v>1</v>
      </c>
      <c r="AD30" s="134"/>
      <c r="AE30" s="1687"/>
      <c r="AF30" s="131"/>
      <c r="AG30" s="133"/>
    </row>
    <row r="31" spans="2:33" s="4" customFormat="1" ht="16.5" customHeight="1" x14ac:dyDescent="0.25">
      <c r="B31" s="133"/>
      <c r="C31" s="635" t="s">
        <v>103</v>
      </c>
      <c r="D31" s="141"/>
      <c r="E31" s="141"/>
      <c r="F31" s="141"/>
      <c r="G31" s="129" t="e">
        <f t="shared" ref="G31:AB31" si="10">G26</f>
        <v>#REF!</v>
      </c>
      <c r="H31" s="129">
        <f t="shared" si="10"/>
        <v>1761</v>
      </c>
      <c r="I31" s="129">
        <f t="shared" si="10"/>
        <v>0</v>
      </c>
      <c r="J31" s="124">
        <f t="shared" si="10"/>
        <v>1761</v>
      </c>
      <c r="K31" s="143">
        <f t="shared" si="10"/>
        <v>885</v>
      </c>
      <c r="L31" s="129">
        <f t="shared" si="10"/>
        <v>84</v>
      </c>
      <c r="M31" s="129">
        <f t="shared" si="10"/>
        <v>50</v>
      </c>
      <c r="N31" s="129">
        <f>N26</f>
        <v>0</v>
      </c>
      <c r="O31" s="129">
        <f t="shared" si="10"/>
        <v>34</v>
      </c>
      <c r="P31" s="129">
        <f t="shared" si="10"/>
        <v>801</v>
      </c>
      <c r="Q31" s="129"/>
      <c r="R31" s="129"/>
      <c r="S31" s="129"/>
      <c r="T31" s="129">
        <v>3</v>
      </c>
      <c r="U31" s="508">
        <v>5</v>
      </c>
      <c r="V31" s="127">
        <f t="shared" si="10"/>
        <v>876</v>
      </c>
      <c r="W31" s="129">
        <f t="shared" si="10"/>
        <v>140</v>
      </c>
      <c r="X31" s="129">
        <f t="shared" si="10"/>
        <v>72</v>
      </c>
      <c r="Y31" s="129">
        <f t="shared" si="10"/>
        <v>0</v>
      </c>
      <c r="Z31" s="129">
        <f t="shared" si="10"/>
        <v>68</v>
      </c>
      <c r="AA31" s="129">
        <f t="shared" si="10"/>
        <v>736</v>
      </c>
      <c r="AB31" s="129"/>
      <c r="AC31" s="129">
        <v>1</v>
      </c>
      <c r="AD31" s="129">
        <v>4</v>
      </c>
      <c r="AE31" s="508">
        <v>4</v>
      </c>
      <c r="AF31" s="1679"/>
      <c r="AG31" s="133"/>
    </row>
    <row r="32" spans="2:33" s="4" customFormat="1" ht="24" hidden="1" customHeight="1" x14ac:dyDescent="0.25">
      <c r="H32" s="145"/>
      <c r="J32" s="145"/>
      <c r="M32" s="97"/>
    </row>
    <row r="33" spans="2:33" s="4" customFormat="1" ht="27" hidden="1" customHeight="1" x14ac:dyDescent="0.3">
      <c r="B33" s="1715" t="s">
        <v>104</v>
      </c>
      <c r="C33" s="1716"/>
      <c r="D33" s="1716"/>
      <c r="E33" s="1716"/>
      <c r="F33" s="1716"/>
      <c r="G33" s="1716"/>
      <c r="H33" s="1716"/>
      <c r="I33" s="1716"/>
      <c r="J33" s="1716"/>
      <c r="K33" s="1717"/>
      <c r="L33" s="1717"/>
      <c r="M33" s="1717"/>
      <c r="N33" s="1717"/>
      <c r="O33" s="1717"/>
      <c r="P33" s="1717"/>
      <c r="Q33" s="1717"/>
      <c r="R33" s="1717"/>
      <c r="S33" s="1717"/>
      <c r="T33" s="1717"/>
      <c r="U33" s="1717"/>
      <c r="V33" s="1717"/>
      <c r="W33" s="1717"/>
      <c r="X33" s="1717"/>
      <c r="Y33" s="1717"/>
      <c r="Z33" s="1717"/>
      <c r="AA33" s="1717"/>
      <c r="AB33" s="1717"/>
      <c r="AC33" s="1717"/>
      <c r="AD33" s="1717"/>
      <c r="AE33" s="1717"/>
      <c r="AF33" s="1717"/>
      <c r="AG33" s="1718"/>
    </row>
    <row r="34" spans="2:33" s="4" customFormat="1" ht="31.5" hidden="1" customHeight="1" x14ac:dyDescent="0.25">
      <c r="B34" s="1709" t="s">
        <v>2</v>
      </c>
      <c r="C34" s="1710" t="s">
        <v>3</v>
      </c>
      <c r="D34" s="1701"/>
      <c r="E34" s="1701"/>
      <c r="F34" s="1701"/>
      <c r="G34" s="1709" t="s">
        <v>105</v>
      </c>
      <c r="H34" s="1710" t="s">
        <v>106</v>
      </c>
      <c r="I34" s="1710"/>
      <c r="J34" s="1710"/>
      <c r="K34" s="1719" t="s">
        <v>107</v>
      </c>
      <c r="L34" s="1720"/>
      <c r="M34" s="1720"/>
      <c r="N34" s="1720"/>
      <c r="O34" s="1720"/>
      <c r="P34" s="1720"/>
      <c r="Q34" s="1720"/>
      <c r="R34" s="1720"/>
      <c r="S34" s="1720"/>
      <c r="T34" s="1720"/>
      <c r="U34" s="1721"/>
      <c r="V34" s="1719" t="s">
        <v>108</v>
      </c>
      <c r="W34" s="1720"/>
      <c r="X34" s="1720"/>
      <c r="Y34" s="1720"/>
      <c r="Z34" s="1720"/>
      <c r="AA34" s="1720"/>
      <c r="AB34" s="1720"/>
      <c r="AC34" s="1720"/>
      <c r="AD34" s="1720"/>
      <c r="AE34" s="1721"/>
      <c r="AF34" s="147"/>
      <c r="AG34" s="1722" t="s">
        <v>109</v>
      </c>
    </row>
    <row r="35" spans="2:33" s="4" customFormat="1" ht="36" hidden="1" customHeight="1" x14ac:dyDescent="0.25">
      <c r="B35" s="1709"/>
      <c r="C35" s="1710"/>
      <c r="D35" s="1701"/>
      <c r="E35" s="1701"/>
      <c r="F35" s="1701"/>
      <c r="G35" s="1709"/>
      <c r="H35" s="1709" t="s">
        <v>110</v>
      </c>
      <c r="I35" s="1709" t="s">
        <v>111</v>
      </c>
      <c r="J35" s="1709" t="s">
        <v>112</v>
      </c>
      <c r="K35" s="1714" t="s">
        <v>113</v>
      </c>
      <c r="L35" s="1710" t="s">
        <v>13</v>
      </c>
      <c r="M35" s="1710"/>
      <c r="N35" s="1710"/>
      <c r="O35" s="1710"/>
      <c r="P35" s="1709" t="s">
        <v>114</v>
      </c>
      <c r="Q35" s="1709" t="s">
        <v>115</v>
      </c>
      <c r="R35" s="1700"/>
      <c r="S35" s="1709" t="s">
        <v>116</v>
      </c>
      <c r="T35" s="1707" t="s">
        <v>18</v>
      </c>
      <c r="U35" s="1708"/>
      <c r="V35" s="1714" t="s">
        <v>113</v>
      </c>
      <c r="W35" s="1710" t="s">
        <v>13</v>
      </c>
      <c r="X35" s="1710"/>
      <c r="Y35" s="1710"/>
      <c r="Z35" s="1710"/>
      <c r="AA35" s="1709" t="s">
        <v>114</v>
      </c>
      <c r="AB35" s="1709" t="s">
        <v>117</v>
      </c>
      <c r="AC35" s="1709" t="s">
        <v>116</v>
      </c>
      <c r="AD35" s="1707" t="s">
        <v>18</v>
      </c>
      <c r="AE35" s="1708"/>
      <c r="AF35" s="149"/>
      <c r="AG35" s="1722"/>
    </row>
    <row r="36" spans="2:33" s="4" customFormat="1" ht="15.75" hidden="1" customHeight="1" x14ac:dyDescent="0.25">
      <c r="B36" s="1709"/>
      <c r="C36" s="1710"/>
      <c r="D36" s="1701"/>
      <c r="E36" s="1701"/>
      <c r="F36" s="1701"/>
      <c r="G36" s="1709"/>
      <c r="H36" s="1709"/>
      <c r="I36" s="1709"/>
      <c r="J36" s="1709"/>
      <c r="K36" s="1714"/>
      <c r="L36" s="1709" t="s">
        <v>113</v>
      </c>
      <c r="M36" s="1710" t="s">
        <v>19</v>
      </c>
      <c r="N36" s="1710"/>
      <c r="O36" s="1710"/>
      <c r="P36" s="1709"/>
      <c r="Q36" s="1709"/>
      <c r="R36" s="1700"/>
      <c r="S36" s="1709"/>
      <c r="T36" s="1711" t="s">
        <v>118</v>
      </c>
      <c r="U36" s="1712" t="s">
        <v>119</v>
      </c>
      <c r="V36" s="1714"/>
      <c r="W36" s="1709" t="s">
        <v>113</v>
      </c>
      <c r="X36" s="1710" t="s">
        <v>120</v>
      </c>
      <c r="Y36" s="1710"/>
      <c r="Z36" s="1710"/>
      <c r="AA36" s="1709"/>
      <c r="AB36" s="1709"/>
      <c r="AC36" s="1709"/>
      <c r="AD36" s="1709" t="s">
        <v>118</v>
      </c>
      <c r="AE36" s="1713" t="s">
        <v>119</v>
      </c>
      <c r="AF36" s="150"/>
      <c r="AG36" s="1722"/>
    </row>
    <row r="37" spans="2:33" s="4" customFormat="1" ht="76.5" hidden="1" customHeight="1" x14ac:dyDescent="0.25">
      <c r="B37" s="1709"/>
      <c r="C37" s="1710"/>
      <c r="D37" s="1701"/>
      <c r="E37" s="1701"/>
      <c r="F37" s="1701"/>
      <c r="G37" s="1709"/>
      <c r="H37" s="1709"/>
      <c r="I37" s="1709"/>
      <c r="J37" s="1709"/>
      <c r="K37" s="1714"/>
      <c r="L37" s="1709"/>
      <c r="M37" s="1704" t="s">
        <v>121</v>
      </c>
      <c r="N37" s="1700" t="s">
        <v>122</v>
      </c>
      <c r="O37" s="1700" t="s">
        <v>123</v>
      </c>
      <c r="P37" s="1709"/>
      <c r="Q37" s="1709"/>
      <c r="R37" s="1700"/>
      <c r="S37" s="1709"/>
      <c r="T37" s="1711"/>
      <c r="U37" s="1712"/>
      <c r="V37" s="1714"/>
      <c r="W37" s="1709"/>
      <c r="X37" s="1700" t="s">
        <v>121</v>
      </c>
      <c r="Y37" s="1700" t="s">
        <v>122</v>
      </c>
      <c r="Z37" s="1700" t="s">
        <v>123</v>
      </c>
      <c r="AA37" s="1709"/>
      <c r="AB37" s="1709"/>
      <c r="AC37" s="1709"/>
      <c r="AD37" s="1709"/>
      <c r="AE37" s="1713"/>
      <c r="AF37" s="150"/>
      <c r="AG37" s="1722"/>
    </row>
    <row r="38" spans="2:33" s="4" customFormat="1" ht="12.75" hidden="1" customHeight="1" x14ac:dyDescent="0.25">
      <c r="B38" s="151"/>
      <c r="C38" s="152">
        <v>1</v>
      </c>
      <c r="D38" s="152"/>
      <c r="E38" s="152"/>
      <c r="F38" s="152"/>
      <c r="G38" s="153"/>
      <c r="H38" s="154"/>
      <c r="I38" s="154"/>
      <c r="J38" s="154"/>
      <c r="K38" s="155"/>
      <c r="L38" s="156"/>
      <c r="M38" s="1229"/>
      <c r="N38" s="156"/>
      <c r="O38" s="154"/>
      <c r="P38" s="154"/>
      <c r="Q38" s="154"/>
      <c r="R38" s="154"/>
      <c r="S38" s="156"/>
      <c r="T38" s="156"/>
      <c r="U38" s="157"/>
      <c r="V38" s="155"/>
      <c r="W38" s="156"/>
      <c r="X38" s="154"/>
      <c r="Y38" s="156"/>
      <c r="Z38" s="156"/>
      <c r="AA38" s="158"/>
      <c r="AB38" s="159"/>
      <c r="AC38" s="156"/>
      <c r="AD38" s="154"/>
      <c r="AE38" s="160"/>
      <c r="AF38" s="161"/>
      <c r="AG38" s="1703"/>
    </row>
    <row r="39" spans="2:33" s="4" customFormat="1" ht="15" hidden="1" customHeight="1" x14ac:dyDescent="0.25">
      <c r="B39" s="151"/>
      <c r="C39" s="163">
        <v>2</v>
      </c>
      <c r="D39" s="163"/>
      <c r="E39" s="163"/>
      <c r="F39" s="163"/>
      <c r="G39" s="163"/>
      <c r="H39" s="164"/>
      <c r="I39" s="164"/>
      <c r="J39" s="164"/>
      <c r="K39" s="165"/>
      <c r="L39" s="164"/>
      <c r="M39" s="1237"/>
      <c r="N39" s="164"/>
      <c r="O39" s="164"/>
      <c r="P39" s="164"/>
      <c r="Q39" s="164"/>
      <c r="R39" s="164"/>
      <c r="S39" s="164"/>
      <c r="T39" s="164"/>
      <c r="U39" s="166"/>
      <c r="V39" s="165"/>
      <c r="W39" s="164"/>
      <c r="X39" s="164"/>
      <c r="Y39" s="164"/>
      <c r="Z39" s="164"/>
      <c r="AA39" s="164"/>
      <c r="AB39" s="164"/>
      <c r="AC39" s="164"/>
      <c r="AD39" s="164"/>
      <c r="AE39" s="166"/>
      <c r="AF39" s="167"/>
      <c r="AG39" s="1703"/>
    </row>
    <row r="40" spans="2:33" s="4" customFormat="1" ht="15.75" hidden="1" x14ac:dyDescent="0.25">
      <c r="B40" s="151"/>
      <c r="C40" s="168" t="s">
        <v>95</v>
      </c>
      <c r="D40" s="168"/>
      <c r="E40" s="168"/>
      <c r="F40" s="168"/>
      <c r="G40" s="168"/>
      <c r="H40" s="164"/>
      <c r="I40" s="164"/>
      <c r="J40" s="164"/>
      <c r="K40" s="165"/>
      <c r="L40" s="164"/>
      <c r="M40" s="1237"/>
      <c r="N40" s="164"/>
      <c r="O40" s="164"/>
      <c r="P40" s="164"/>
      <c r="Q40" s="164"/>
      <c r="R40" s="164"/>
      <c r="S40" s="164"/>
      <c r="T40" s="164"/>
      <c r="U40" s="166"/>
      <c r="V40" s="165"/>
      <c r="W40" s="164"/>
      <c r="X40" s="164"/>
      <c r="Y40" s="164"/>
      <c r="Z40" s="164"/>
      <c r="AA40" s="164"/>
      <c r="AB40" s="164"/>
      <c r="AC40" s="164"/>
      <c r="AD40" s="164"/>
      <c r="AE40" s="166"/>
      <c r="AF40" s="167"/>
      <c r="AG40" s="1703"/>
    </row>
    <row r="41" spans="2:33" s="4" customFormat="1" ht="18" hidden="1" customHeight="1" x14ac:dyDescent="0.25">
      <c r="B41" s="151"/>
      <c r="C41" s="168" t="s">
        <v>96</v>
      </c>
      <c r="D41" s="168"/>
      <c r="E41" s="168"/>
      <c r="F41" s="168"/>
      <c r="G41" s="168"/>
      <c r="H41" s="164"/>
      <c r="I41" s="164"/>
      <c r="J41" s="164"/>
      <c r="K41" s="165"/>
      <c r="L41" s="164"/>
      <c r="M41" s="1237"/>
      <c r="N41" s="164"/>
      <c r="O41" s="164"/>
      <c r="P41" s="164"/>
      <c r="Q41" s="164"/>
      <c r="R41" s="164"/>
      <c r="S41" s="164"/>
      <c r="T41" s="164"/>
      <c r="U41" s="166"/>
      <c r="V41" s="165"/>
      <c r="W41" s="164"/>
      <c r="X41" s="164"/>
      <c r="Y41" s="164"/>
      <c r="Z41" s="164"/>
      <c r="AA41" s="164"/>
      <c r="AB41" s="164"/>
      <c r="AC41" s="164"/>
      <c r="AD41" s="164"/>
      <c r="AE41" s="166"/>
      <c r="AF41" s="167"/>
      <c r="AG41" s="169"/>
    </row>
    <row r="42" spans="2:33" s="4" customFormat="1" ht="19.5" hidden="1" customHeight="1" x14ac:dyDescent="0.25">
      <c r="B42" s="151"/>
      <c r="C42" s="168" t="s">
        <v>97</v>
      </c>
      <c r="D42" s="168"/>
      <c r="E42" s="168"/>
      <c r="F42" s="168"/>
      <c r="G42" s="168"/>
      <c r="H42" s="164"/>
      <c r="I42" s="164"/>
      <c r="J42" s="164"/>
      <c r="K42" s="165"/>
      <c r="L42" s="164"/>
      <c r="M42" s="1237"/>
      <c r="N42" s="164"/>
      <c r="O42" s="164"/>
      <c r="P42" s="164"/>
      <c r="Q42" s="164"/>
      <c r="R42" s="164"/>
      <c r="S42" s="164"/>
      <c r="T42" s="164"/>
      <c r="U42" s="166"/>
      <c r="V42" s="165"/>
      <c r="W42" s="164"/>
      <c r="X42" s="164"/>
      <c r="Y42" s="164"/>
      <c r="Z42" s="164"/>
      <c r="AA42" s="164"/>
      <c r="AB42" s="164"/>
      <c r="AC42" s="164"/>
      <c r="AD42" s="164"/>
      <c r="AE42" s="166"/>
      <c r="AF42" s="167"/>
      <c r="AG42" s="1703"/>
    </row>
    <row r="43" spans="2:33" s="4" customFormat="1" ht="15.75" hidden="1" x14ac:dyDescent="0.25">
      <c r="B43" s="151"/>
      <c r="C43" s="168" t="s">
        <v>99</v>
      </c>
      <c r="D43" s="168"/>
      <c r="E43" s="168"/>
      <c r="F43" s="168"/>
      <c r="G43" s="168"/>
      <c r="H43" s="164"/>
      <c r="I43" s="164"/>
      <c r="J43" s="164"/>
      <c r="K43" s="165"/>
      <c r="L43" s="164"/>
      <c r="M43" s="1237"/>
      <c r="N43" s="164"/>
      <c r="O43" s="164"/>
      <c r="P43" s="164"/>
      <c r="Q43" s="164"/>
      <c r="R43" s="164"/>
      <c r="S43" s="164"/>
      <c r="T43" s="164"/>
      <c r="U43" s="166"/>
      <c r="V43" s="165"/>
      <c r="W43" s="164"/>
      <c r="X43" s="164"/>
      <c r="Y43" s="164"/>
      <c r="Z43" s="164"/>
      <c r="AA43" s="164"/>
      <c r="AB43" s="164"/>
      <c r="AC43" s="164"/>
      <c r="AD43" s="164"/>
      <c r="AE43" s="166"/>
      <c r="AF43" s="167"/>
      <c r="AG43" s="1703"/>
    </row>
    <row r="44" spans="2:33" s="4" customFormat="1" ht="32.25" hidden="1" thickBot="1" x14ac:dyDescent="0.3">
      <c r="B44" s="151"/>
      <c r="C44" s="170" t="s">
        <v>102</v>
      </c>
      <c r="D44" s="170"/>
      <c r="E44" s="170"/>
      <c r="F44" s="170"/>
      <c r="G44" s="168"/>
      <c r="H44" s="164"/>
      <c r="I44" s="164"/>
      <c r="J44" s="164"/>
      <c r="K44" s="171"/>
      <c r="L44" s="172"/>
      <c r="M44" s="1242"/>
      <c r="N44" s="172"/>
      <c r="O44" s="172"/>
      <c r="P44" s="172"/>
      <c r="Q44" s="172"/>
      <c r="R44" s="172"/>
      <c r="S44" s="172"/>
      <c r="T44" s="172"/>
      <c r="U44" s="173"/>
      <c r="V44" s="171"/>
      <c r="W44" s="172"/>
      <c r="X44" s="172"/>
      <c r="Y44" s="172"/>
      <c r="Z44" s="172"/>
      <c r="AA44" s="172"/>
      <c r="AB44" s="172"/>
      <c r="AC44" s="172"/>
      <c r="AD44" s="172"/>
      <c r="AE44" s="173"/>
      <c r="AF44" s="174"/>
      <c r="AG44" s="1703"/>
    </row>
    <row r="45" spans="2:33" s="4" customFormat="1" ht="15.75" hidden="1" x14ac:dyDescent="0.25">
      <c r="B45" s="151"/>
      <c r="C45" s="175" t="s">
        <v>103</v>
      </c>
      <c r="D45" s="175"/>
      <c r="E45" s="175"/>
      <c r="F45" s="175"/>
      <c r="G45" s="176"/>
      <c r="H45" s="164"/>
      <c r="I45" s="164"/>
      <c r="J45" s="164"/>
      <c r="K45" s="177"/>
      <c r="L45" s="177"/>
      <c r="M45" s="124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51"/>
    </row>
    <row r="46" spans="2:33" s="4" customFormat="1" ht="16.5" hidden="1" customHeight="1" x14ac:dyDescent="0.25">
      <c r="H46" s="145"/>
      <c r="J46" s="145"/>
      <c r="M46" s="97"/>
    </row>
    <row r="47" spans="2:33" s="4" customFormat="1" ht="144.75" hidden="1" customHeight="1" x14ac:dyDescent="0.25">
      <c r="H47" s="145"/>
      <c r="J47" s="145"/>
      <c r="M47" s="97"/>
    </row>
    <row r="48" spans="2:33" s="4" customFormat="1" ht="21" hidden="1" customHeight="1" x14ac:dyDescent="0.3">
      <c r="B48" s="1715" t="s">
        <v>124</v>
      </c>
      <c r="C48" s="1716"/>
      <c r="D48" s="1716"/>
      <c r="E48" s="1716"/>
      <c r="F48" s="1716"/>
      <c r="G48" s="1716"/>
      <c r="H48" s="1716"/>
      <c r="I48" s="1716"/>
      <c r="J48" s="1716"/>
      <c r="K48" s="1717"/>
      <c r="L48" s="1717"/>
      <c r="M48" s="1717"/>
      <c r="N48" s="1717"/>
      <c r="O48" s="1717"/>
      <c r="P48" s="1717"/>
      <c r="Q48" s="1717"/>
      <c r="R48" s="1717"/>
      <c r="S48" s="1717"/>
      <c r="T48" s="1717"/>
      <c r="U48" s="1717"/>
      <c r="V48" s="1717"/>
      <c r="W48" s="1717"/>
      <c r="X48" s="1717"/>
      <c r="Y48" s="1717"/>
      <c r="Z48" s="1717"/>
      <c r="AA48" s="1717"/>
      <c r="AB48" s="1717"/>
      <c r="AC48" s="1717"/>
      <c r="AD48" s="1717"/>
      <c r="AE48" s="1717"/>
      <c r="AF48" s="1717"/>
      <c r="AG48" s="1718"/>
    </row>
    <row r="49" spans="2:33" s="4" customFormat="1" ht="15.75" hidden="1" customHeight="1" x14ac:dyDescent="0.25">
      <c r="B49" s="1709" t="s">
        <v>2</v>
      </c>
      <c r="C49" s="1710" t="s">
        <v>3</v>
      </c>
      <c r="D49" s="1701"/>
      <c r="E49" s="1701"/>
      <c r="F49" s="1701"/>
      <c r="G49" s="1709" t="s">
        <v>105</v>
      </c>
      <c r="H49" s="1710" t="s">
        <v>106</v>
      </c>
      <c r="I49" s="1710"/>
      <c r="J49" s="1710"/>
      <c r="K49" s="1719" t="s">
        <v>125</v>
      </c>
      <c r="L49" s="1720"/>
      <c r="M49" s="1720"/>
      <c r="N49" s="1720"/>
      <c r="O49" s="1720"/>
      <c r="P49" s="1720"/>
      <c r="Q49" s="1720"/>
      <c r="R49" s="1720"/>
      <c r="S49" s="1720"/>
      <c r="T49" s="1720"/>
      <c r="U49" s="1721"/>
      <c r="V49" s="1719" t="s">
        <v>126</v>
      </c>
      <c r="W49" s="1720"/>
      <c r="X49" s="1720"/>
      <c r="Y49" s="1720"/>
      <c r="Z49" s="1720"/>
      <c r="AA49" s="1720"/>
      <c r="AB49" s="1720"/>
      <c r="AC49" s="1720"/>
      <c r="AD49" s="1720"/>
      <c r="AE49" s="1721"/>
      <c r="AF49" s="147"/>
      <c r="AG49" s="1722" t="s">
        <v>109</v>
      </c>
    </row>
    <row r="50" spans="2:33" s="4" customFormat="1" ht="30.75" hidden="1" customHeight="1" x14ac:dyDescent="0.25">
      <c r="B50" s="1709"/>
      <c r="C50" s="1710"/>
      <c r="D50" s="1701"/>
      <c r="E50" s="1701"/>
      <c r="F50" s="1701"/>
      <c r="G50" s="1709"/>
      <c r="H50" s="1709" t="s">
        <v>110</v>
      </c>
      <c r="I50" s="1709" t="s">
        <v>111</v>
      </c>
      <c r="J50" s="1709" t="s">
        <v>112</v>
      </c>
      <c r="K50" s="1714" t="s">
        <v>113</v>
      </c>
      <c r="L50" s="1710" t="s">
        <v>13</v>
      </c>
      <c r="M50" s="1710"/>
      <c r="N50" s="1710"/>
      <c r="O50" s="1710"/>
      <c r="P50" s="1709" t="s">
        <v>114</v>
      </c>
      <c r="Q50" s="1709" t="s">
        <v>115</v>
      </c>
      <c r="R50" s="1700"/>
      <c r="S50" s="1709" t="s">
        <v>116</v>
      </c>
      <c r="T50" s="1707" t="s">
        <v>18</v>
      </c>
      <c r="U50" s="1708"/>
      <c r="V50" s="1714" t="s">
        <v>113</v>
      </c>
      <c r="W50" s="1710" t="s">
        <v>13</v>
      </c>
      <c r="X50" s="1710"/>
      <c r="Y50" s="1710"/>
      <c r="Z50" s="1710"/>
      <c r="AA50" s="1709" t="s">
        <v>114</v>
      </c>
      <c r="AB50" s="1709" t="s">
        <v>117</v>
      </c>
      <c r="AC50" s="1709" t="s">
        <v>116</v>
      </c>
      <c r="AD50" s="1707" t="s">
        <v>18</v>
      </c>
      <c r="AE50" s="1708"/>
      <c r="AF50" s="149"/>
      <c r="AG50" s="1722"/>
    </row>
    <row r="51" spans="2:33" s="4" customFormat="1" ht="13.5" hidden="1" customHeight="1" x14ac:dyDescent="0.25">
      <c r="B51" s="1709"/>
      <c r="C51" s="1710"/>
      <c r="D51" s="1701"/>
      <c r="E51" s="1701"/>
      <c r="F51" s="1701"/>
      <c r="G51" s="1709"/>
      <c r="H51" s="1709"/>
      <c r="I51" s="1709"/>
      <c r="J51" s="1709"/>
      <c r="K51" s="1714"/>
      <c r="L51" s="1709" t="s">
        <v>113</v>
      </c>
      <c r="M51" s="1710" t="s">
        <v>19</v>
      </c>
      <c r="N51" s="1710"/>
      <c r="O51" s="1710"/>
      <c r="P51" s="1709"/>
      <c r="Q51" s="1709"/>
      <c r="R51" s="1700"/>
      <c r="S51" s="1709"/>
      <c r="T51" s="1711" t="s">
        <v>118</v>
      </c>
      <c r="U51" s="1712" t="s">
        <v>119</v>
      </c>
      <c r="V51" s="1714"/>
      <c r="W51" s="1709" t="s">
        <v>113</v>
      </c>
      <c r="X51" s="1710" t="s">
        <v>120</v>
      </c>
      <c r="Y51" s="1710"/>
      <c r="Z51" s="1710"/>
      <c r="AA51" s="1709"/>
      <c r="AB51" s="1709"/>
      <c r="AC51" s="1709"/>
      <c r="AD51" s="1709" t="s">
        <v>118</v>
      </c>
      <c r="AE51" s="1713" t="s">
        <v>119</v>
      </c>
      <c r="AF51" s="150"/>
      <c r="AG51" s="1722"/>
    </row>
    <row r="52" spans="2:33" s="4" customFormat="1" ht="80.25" hidden="1" customHeight="1" x14ac:dyDescent="0.25">
      <c r="B52" s="1709"/>
      <c r="C52" s="1710"/>
      <c r="D52" s="1701"/>
      <c r="E52" s="1701"/>
      <c r="F52" s="1701"/>
      <c r="G52" s="1709"/>
      <c r="H52" s="1709"/>
      <c r="I52" s="1709"/>
      <c r="J52" s="1709"/>
      <c r="K52" s="1714"/>
      <c r="L52" s="1709"/>
      <c r="M52" s="1704" t="s">
        <v>121</v>
      </c>
      <c r="N52" s="1700" t="s">
        <v>122</v>
      </c>
      <c r="O52" s="1700" t="s">
        <v>123</v>
      </c>
      <c r="P52" s="1709"/>
      <c r="Q52" s="1709"/>
      <c r="R52" s="1700"/>
      <c r="S52" s="1709"/>
      <c r="T52" s="1711"/>
      <c r="U52" s="1712"/>
      <c r="V52" s="1714"/>
      <c r="W52" s="1709"/>
      <c r="X52" s="1700" t="s">
        <v>121</v>
      </c>
      <c r="Y52" s="1700" t="s">
        <v>122</v>
      </c>
      <c r="Z52" s="1700" t="s">
        <v>123</v>
      </c>
      <c r="AA52" s="1709"/>
      <c r="AB52" s="1709"/>
      <c r="AC52" s="1709"/>
      <c r="AD52" s="1709"/>
      <c r="AE52" s="1713"/>
      <c r="AF52" s="150"/>
      <c r="AG52" s="1722"/>
    </row>
    <row r="53" spans="2:33" s="4" customFormat="1" ht="13.5" hidden="1" customHeight="1" x14ac:dyDescent="0.25">
      <c r="B53" s="151"/>
      <c r="C53" s="152">
        <v>1</v>
      </c>
      <c r="D53" s="152"/>
      <c r="E53" s="152"/>
      <c r="F53" s="152"/>
      <c r="G53" s="153"/>
      <c r="H53" s="154"/>
      <c r="I53" s="154"/>
      <c r="J53" s="154"/>
      <c r="K53" s="155"/>
      <c r="L53" s="156"/>
      <c r="M53" s="1229"/>
      <c r="N53" s="156"/>
      <c r="O53" s="154"/>
      <c r="P53" s="154"/>
      <c r="Q53" s="154"/>
      <c r="R53" s="154"/>
      <c r="S53" s="156"/>
      <c r="T53" s="156"/>
      <c r="U53" s="157"/>
      <c r="V53" s="155"/>
      <c r="W53" s="156"/>
      <c r="X53" s="154"/>
      <c r="Y53" s="156"/>
      <c r="Z53" s="156"/>
      <c r="AA53" s="158"/>
      <c r="AB53" s="159"/>
      <c r="AC53" s="156"/>
      <c r="AD53" s="154"/>
      <c r="AE53" s="160"/>
      <c r="AF53" s="161"/>
      <c r="AG53" s="1703"/>
    </row>
    <row r="54" spans="2:33" s="4" customFormat="1" ht="13.5" hidden="1" customHeight="1" x14ac:dyDescent="0.25">
      <c r="B54" s="151"/>
      <c r="C54" s="163">
        <v>2</v>
      </c>
      <c r="D54" s="163"/>
      <c r="E54" s="163"/>
      <c r="F54" s="163"/>
      <c r="G54" s="163"/>
      <c r="H54" s="164"/>
      <c r="I54" s="164"/>
      <c r="J54" s="164"/>
      <c r="K54" s="165"/>
      <c r="L54" s="164"/>
      <c r="M54" s="1237"/>
      <c r="N54" s="164"/>
      <c r="O54" s="164"/>
      <c r="P54" s="164"/>
      <c r="Q54" s="164"/>
      <c r="R54" s="164"/>
      <c r="S54" s="164"/>
      <c r="T54" s="164"/>
      <c r="U54" s="166"/>
      <c r="V54" s="165"/>
      <c r="W54" s="164"/>
      <c r="X54" s="164"/>
      <c r="Y54" s="164"/>
      <c r="Z54" s="164"/>
      <c r="AA54" s="164"/>
      <c r="AB54" s="164"/>
      <c r="AC54" s="164"/>
      <c r="AD54" s="164"/>
      <c r="AE54" s="166"/>
      <c r="AF54" s="167"/>
      <c r="AG54" s="1703"/>
    </row>
    <row r="55" spans="2:33" s="4" customFormat="1" ht="13.5" hidden="1" customHeight="1" x14ac:dyDescent="0.25">
      <c r="B55" s="151"/>
      <c r="C55" s="168" t="s">
        <v>95</v>
      </c>
      <c r="D55" s="168"/>
      <c r="E55" s="168"/>
      <c r="F55" s="168"/>
      <c r="G55" s="168"/>
      <c r="H55" s="164"/>
      <c r="I55" s="164"/>
      <c r="J55" s="164"/>
      <c r="K55" s="165"/>
      <c r="L55" s="164"/>
      <c r="M55" s="1237"/>
      <c r="N55" s="164"/>
      <c r="O55" s="164"/>
      <c r="P55" s="164"/>
      <c r="Q55" s="164"/>
      <c r="R55" s="164"/>
      <c r="S55" s="164"/>
      <c r="T55" s="164"/>
      <c r="U55" s="166"/>
      <c r="V55" s="165"/>
      <c r="W55" s="164"/>
      <c r="X55" s="164"/>
      <c r="Y55" s="164"/>
      <c r="Z55" s="164"/>
      <c r="AA55" s="164"/>
      <c r="AB55" s="164"/>
      <c r="AC55" s="164"/>
      <c r="AD55" s="164"/>
      <c r="AE55" s="166"/>
      <c r="AF55" s="167"/>
      <c r="AG55" s="1703"/>
    </row>
    <row r="56" spans="2:33" s="4" customFormat="1" ht="13.5" hidden="1" customHeight="1" x14ac:dyDescent="0.25">
      <c r="B56" s="151"/>
      <c r="C56" s="168" t="s">
        <v>96</v>
      </c>
      <c r="D56" s="168"/>
      <c r="E56" s="168"/>
      <c r="F56" s="168"/>
      <c r="G56" s="168"/>
      <c r="H56" s="164"/>
      <c r="I56" s="164"/>
      <c r="J56" s="164"/>
      <c r="K56" s="165"/>
      <c r="L56" s="164"/>
      <c r="M56" s="1237"/>
      <c r="N56" s="164"/>
      <c r="O56" s="164"/>
      <c r="P56" s="164"/>
      <c r="Q56" s="164"/>
      <c r="R56" s="164"/>
      <c r="S56" s="164"/>
      <c r="T56" s="164"/>
      <c r="U56" s="166"/>
      <c r="V56" s="165"/>
      <c r="W56" s="164"/>
      <c r="X56" s="164"/>
      <c r="Y56" s="164"/>
      <c r="Z56" s="164"/>
      <c r="AA56" s="164"/>
      <c r="AB56" s="164"/>
      <c r="AC56" s="164"/>
      <c r="AD56" s="164"/>
      <c r="AE56" s="166"/>
      <c r="AF56" s="167"/>
      <c r="AG56" s="169"/>
    </row>
    <row r="57" spans="2:33" s="4" customFormat="1" ht="13.5" hidden="1" customHeight="1" x14ac:dyDescent="0.25">
      <c r="B57" s="151"/>
      <c r="C57" s="168" t="s">
        <v>97</v>
      </c>
      <c r="D57" s="168"/>
      <c r="E57" s="168"/>
      <c r="F57" s="168"/>
      <c r="G57" s="168"/>
      <c r="H57" s="164"/>
      <c r="I57" s="164"/>
      <c r="J57" s="164"/>
      <c r="K57" s="165"/>
      <c r="L57" s="164"/>
      <c r="M57" s="1237"/>
      <c r="N57" s="164"/>
      <c r="O57" s="164"/>
      <c r="P57" s="164"/>
      <c r="Q57" s="164"/>
      <c r="R57" s="164"/>
      <c r="S57" s="164"/>
      <c r="T57" s="164"/>
      <c r="U57" s="166"/>
      <c r="V57" s="165"/>
      <c r="W57" s="164"/>
      <c r="X57" s="164"/>
      <c r="Y57" s="164"/>
      <c r="Z57" s="164"/>
      <c r="AA57" s="164"/>
      <c r="AB57" s="164"/>
      <c r="AC57" s="164"/>
      <c r="AD57" s="164"/>
      <c r="AE57" s="166"/>
      <c r="AF57" s="167"/>
      <c r="AG57" s="1703"/>
    </row>
    <row r="58" spans="2:33" s="4" customFormat="1" ht="13.5" hidden="1" customHeight="1" x14ac:dyDescent="0.25">
      <c r="B58" s="151"/>
      <c r="C58" s="168" t="s">
        <v>99</v>
      </c>
      <c r="D58" s="168"/>
      <c r="E58" s="168"/>
      <c r="F58" s="168"/>
      <c r="G58" s="168"/>
      <c r="H58" s="164"/>
      <c r="I58" s="164"/>
      <c r="J58" s="164"/>
      <c r="K58" s="165"/>
      <c r="L58" s="164"/>
      <c r="M58" s="1237"/>
      <c r="N58" s="164"/>
      <c r="O58" s="164"/>
      <c r="P58" s="164"/>
      <c r="Q58" s="164"/>
      <c r="R58" s="164"/>
      <c r="S58" s="164"/>
      <c r="T58" s="164"/>
      <c r="U58" s="166"/>
      <c r="V58" s="165"/>
      <c r="W58" s="164"/>
      <c r="X58" s="164"/>
      <c r="Y58" s="164"/>
      <c r="Z58" s="164"/>
      <c r="AA58" s="164"/>
      <c r="AB58" s="164"/>
      <c r="AC58" s="164"/>
      <c r="AD58" s="164"/>
      <c r="AE58" s="166"/>
      <c r="AF58" s="167"/>
      <c r="AG58" s="1703"/>
    </row>
    <row r="59" spans="2:33" s="4" customFormat="1" ht="13.5" hidden="1" customHeight="1" x14ac:dyDescent="0.25">
      <c r="B59" s="151"/>
      <c r="C59" s="170" t="s">
        <v>102</v>
      </c>
      <c r="D59" s="170"/>
      <c r="E59" s="170"/>
      <c r="F59" s="170"/>
      <c r="G59" s="168"/>
      <c r="H59" s="164"/>
      <c r="I59" s="164"/>
      <c r="J59" s="164"/>
      <c r="K59" s="165"/>
      <c r="L59" s="164"/>
      <c r="M59" s="1237"/>
      <c r="N59" s="164"/>
      <c r="O59" s="164"/>
      <c r="P59" s="164"/>
      <c r="Q59" s="164"/>
      <c r="R59" s="164"/>
      <c r="S59" s="164"/>
      <c r="T59" s="164"/>
      <c r="U59" s="166"/>
      <c r="V59" s="165"/>
      <c r="W59" s="164"/>
      <c r="X59" s="164"/>
      <c r="Y59" s="164"/>
      <c r="Z59" s="164"/>
      <c r="AA59" s="164"/>
      <c r="AB59" s="164"/>
      <c r="AC59" s="164"/>
      <c r="AD59" s="164"/>
      <c r="AE59" s="166"/>
      <c r="AF59" s="167"/>
      <c r="AG59" s="1703"/>
    </row>
    <row r="60" spans="2:33" s="4" customFormat="1" ht="13.5" hidden="1" customHeight="1" x14ac:dyDescent="0.25">
      <c r="B60" s="151"/>
      <c r="C60" s="175" t="s">
        <v>103</v>
      </c>
      <c r="D60" s="175"/>
      <c r="E60" s="175"/>
      <c r="F60" s="175"/>
      <c r="G60" s="176"/>
      <c r="H60" s="164"/>
      <c r="I60" s="164"/>
      <c r="J60" s="164"/>
      <c r="K60" s="171"/>
      <c r="L60" s="172"/>
      <c r="M60" s="1242"/>
      <c r="N60" s="172"/>
      <c r="O60" s="172"/>
      <c r="P60" s="172"/>
      <c r="Q60" s="172"/>
      <c r="R60" s="172"/>
      <c r="S60" s="172"/>
      <c r="T60" s="172"/>
      <c r="U60" s="173"/>
      <c r="V60" s="171"/>
      <c r="W60" s="172"/>
      <c r="X60" s="172"/>
      <c r="Y60" s="172"/>
      <c r="Z60" s="172"/>
      <c r="AA60" s="172"/>
      <c r="AB60" s="172"/>
      <c r="AC60" s="172"/>
      <c r="AD60" s="172"/>
      <c r="AE60" s="173"/>
      <c r="AF60" s="174"/>
      <c r="AG60" s="1703"/>
    </row>
    <row r="61" spans="2:33" s="4" customFormat="1" ht="13.5" hidden="1" customHeight="1" x14ac:dyDescent="0.25">
      <c r="H61" s="145"/>
      <c r="J61" s="145"/>
      <c r="M61" s="97"/>
    </row>
    <row r="62" spans="2:33" s="4" customFormat="1" ht="27.75" hidden="1" customHeight="1" x14ac:dyDescent="0.25">
      <c r="H62" s="145"/>
      <c r="J62" s="145"/>
      <c r="M62" s="97"/>
    </row>
    <row r="63" spans="2:33" s="4" customFormat="1" ht="24.75" hidden="1" customHeight="1" x14ac:dyDescent="0.3">
      <c r="B63" s="1715" t="s">
        <v>127</v>
      </c>
      <c r="C63" s="1716"/>
      <c r="D63" s="1716"/>
      <c r="E63" s="1716"/>
      <c r="F63" s="1716"/>
      <c r="G63" s="1716"/>
      <c r="H63" s="1716"/>
      <c r="I63" s="1716"/>
      <c r="J63" s="1716"/>
      <c r="K63" s="1717"/>
      <c r="L63" s="1717"/>
      <c r="M63" s="1717"/>
      <c r="N63" s="1717"/>
      <c r="O63" s="1717"/>
      <c r="P63" s="1717"/>
      <c r="Q63" s="1717"/>
      <c r="R63" s="1717"/>
      <c r="S63" s="1717"/>
      <c r="T63" s="1717"/>
      <c r="U63" s="1717"/>
      <c r="V63" s="1717"/>
      <c r="W63" s="1717"/>
      <c r="X63" s="1717"/>
      <c r="Y63" s="1717"/>
      <c r="Z63" s="1717"/>
      <c r="AA63" s="1717"/>
      <c r="AB63" s="1717"/>
      <c r="AC63" s="1717"/>
      <c r="AD63" s="1717"/>
      <c r="AE63" s="1717"/>
      <c r="AF63" s="1717"/>
      <c r="AG63" s="1718"/>
    </row>
    <row r="64" spans="2:33" s="4" customFormat="1" ht="13.5" hidden="1" customHeight="1" x14ac:dyDescent="0.25">
      <c r="B64" s="1709" t="s">
        <v>2</v>
      </c>
      <c r="C64" s="1710" t="s">
        <v>3</v>
      </c>
      <c r="D64" s="1701"/>
      <c r="E64" s="1701"/>
      <c r="F64" s="1701"/>
      <c r="G64" s="1709" t="s">
        <v>105</v>
      </c>
      <c r="H64" s="1710" t="s">
        <v>106</v>
      </c>
      <c r="I64" s="1710"/>
      <c r="J64" s="1710"/>
      <c r="K64" s="1719" t="s">
        <v>128</v>
      </c>
      <c r="L64" s="1720"/>
      <c r="M64" s="1720"/>
      <c r="N64" s="1720"/>
      <c r="O64" s="1720"/>
      <c r="P64" s="1720"/>
      <c r="Q64" s="1720"/>
      <c r="R64" s="1720"/>
      <c r="S64" s="1720"/>
      <c r="T64" s="1720"/>
      <c r="U64" s="1721"/>
      <c r="V64" s="1719" t="s">
        <v>129</v>
      </c>
      <c r="W64" s="1720"/>
      <c r="X64" s="1720"/>
      <c r="Y64" s="1720"/>
      <c r="Z64" s="1720"/>
      <c r="AA64" s="1720"/>
      <c r="AB64" s="1720"/>
      <c r="AC64" s="1720"/>
      <c r="AD64" s="1720"/>
      <c r="AE64" s="1721"/>
      <c r="AF64" s="147"/>
      <c r="AG64" s="1722" t="s">
        <v>109</v>
      </c>
    </row>
    <row r="65" spans="2:56" s="4" customFormat="1" ht="33" hidden="1" customHeight="1" x14ac:dyDescent="0.25">
      <c r="B65" s="1709"/>
      <c r="C65" s="1710"/>
      <c r="D65" s="1701"/>
      <c r="E65" s="1701"/>
      <c r="F65" s="1701"/>
      <c r="G65" s="1709"/>
      <c r="H65" s="1709" t="s">
        <v>110</v>
      </c>
      <c r="I65" s="1709" t="s">
        <v>111</v>
      </c>
      <c r="J65" s="1709" t="s">
        <v>112</v>
      </c>
      <c r="K65" s="1714" t="s">
        <v>113</v>
      </c>
      <c r="L65" s="1710" t="s">
        <v>13</v>
      </c>
      <c r="M65" s="1710"/>
      <c r="N65" s="1710"/>
      <c r="O65" s="1710"/>
      <c r="P65" s="1709" t="s">
        <v>114</v>
      </c>
      <c r="Q65" s="1709" t="s">
        <v>115</v>
      </c>
      <c r="R65" s="1700"/>
      <c r="S65" s="1709" t="s">
        <v>116</v>
      </c>
      <c r="T65" s="1707" t="s">
        <v>18</v>
      </c>
      <c r="U65" s="1708"/>
      <c r="V65" s="1714" t="s">
        <v>113</v>
      </c>
      <c r="W65" s="1710" t="s">
        <v>13</v>
      </c>
      <c r="X65" s="1710"/>
      <c r="Y65" s="1710"/>
      <c r="Z65" s="1710"/>
      <c r="AA65" s="1709" t="s">
        <v>114</v>
      </c>
      <c r="AB65" s="1709" t="s">
        <v>117</v>
      </c>
      <c r="AC65" s="1709" t="s">
        <v>116</v>
      </c>
      <c r="AD65" s="1707" t="s">
        <v>18</v>
      </c>
      <c r="AE65" s="1708"/>
      <c r="AF65" s="149"/>
      <c r="AG65" s="1722"/>
    </row>
    <row r="66" spans="2:56" s="4" customFormat="1" ht="13.5" hidden="1" customHeight="1" x14ac:dyDescent="0.25">
      <c r="B66" s="1709"/>
      <c r="C66" s="1710"/>
      <c r="D66" s="1701"/>
      <c r="E66" s="1701"/>
      <c r="F66" s="1701"/>
      <c r="G66" s="1709"/>
      <c r="H66" s="1709"/>
      <c r="I66" s="1709"/>
      <c r="J66" s="1709"/>
      <c r="K66" s="1714"/>
      <c r="L66" s="1709" t="s">
        <v>113</v>
      </c>
      <c r="M66" s="1710" t="s">
        <v>19</v>
      </c>
      <c r="N66" s="1710"/>
      <c r="O66" s="1710"/>
      <c r="P66" s="1709"/>
      <c r="Q66" s="1709"/>
      <c r="R66" s="1700"/>
      <c r="S66" s="1709"/>
      <c r="T66" s="1711" t="s">
        <v>118</v>
      </c>
      <c r="U66" s="1712" t="s">
        <v>119</v>
      </c>
      <c r="V66" s="1714"/>
      <c r="W66" s="1709" t="s">
        <v>113</v>
      </c>
      <c r="X66" s="1710" t="s">
        <v>120</v>
      </c>
      <c r="Y66" s="1710"/>
      <c r="Z66" s="1710"/>
      <c r="AA66" s="1709"/>
      <c r="AB66" s="1709"/>
      <c r="AC66" s="1709"/>
      <c r="AD66" s="1709" t="s">
        <v>118</v>
      </c>
      <c r="AE66" s="1713" t="s">
        <v>119</v>
      </c>
      <c r="AF66" s="150"/>
      <c r="AG66" s="1722"/>
    </row>
    <row r="67" spans="2:56" s="4" customFormat="1" ht="80.25" hidden="1" customHeight="1" x14ac:dyDescent="0.25">
      <c r="B67" s="1709"/>
      <c r="C67" s="1710"/>
      <c r="D67" s="1701"/>
      <c r="E67" s="1701"/>
      <c r="F67" s="1701"/>
      <c r="G67" s="1709"/>
      <c r="H67" s="1709"/>
      <c r="I67" s="1709"/>
      <c r="J67" s="1709"/>
      <c r="K67" s="1714"/>
      <c r="L67" s="1709"/>
      <c r="M67" s="1704" t="s">
        <v>121</v>
      </c>
      <c r="N67" s="1700" t="s">
        <v>122</v>
      </c>
      <c r="O67" s="1700" t="s">
        <v>123</v>
      </c>
      <c r="P67" s="1709"/>
      <c r="Q67" s="1709"/>
      <c r="R67" s="1700"/>
      <c r="S67" s="1709"/>
      <c r="T67" s="1711"/>
      <c r="U67" s="1712"/>
      <c r="V67" s="1714"/>
      <c r="W67" s="1709"/>
      <c r="X67" s="1700" t="s">
        <v>121</v>
      </c>
      <c r="Y67" s="1700" t="s">
        <v>122</v>
      </c>
      <c r="Z67" s="1700" t="s">
        <v>123</v>
      </c>
      <c r="AA67" s="1709"/>
      <c r="AB67" s="1709"/>
      <c r="AC67" s="1709"/>
      <c r="AD67" s="1709"/>
      <c r="AE67" s="1713"/>
      <c r="AF67" s="150"/>
      <c r="AG67" s="1722"/>
    </row>
    <row r="68" spans="2:56" s="4" customFormat="1" ht="13.5" hidden="1" customHeight="1" x14ac:dyDescent="0.25">
      <c r="B68" s="151"/>
      <c r="C68" s="178">
        <v>1</v>
      </c>
      <c r="D68" s="178"/>
      <c r="E68" s="178"/>
      <c r="F68" s="178"/>
      <c r="G68" s="153"/>
      <c r="H68" s="154"/>
      <c r="I68" s="154"/>
      <c r="J68" s="154"/>
      <c r="K68" s="155"/>
      <c r="L68" s="156"/>
      <c r="M68" s="1229"/>
      <c r="N68" s="156"/>
      <c r="O68" s="154"/>
      <c r="P68" s="154"/>
      <c r="Q68" s="154"/>
      <c r="R68" s="154"/>
      <c r="S68" s="156"/>
      <c r="T68" s="156"/>
      <c r="U68" s="157"/>
      <c r="V68" s="155"/>
      <c r="W68" s="156"/>
      <c r="X68" s="154"/>
      <c r="Y68" s="156"/>
      <c r="Z68" s="156"/>
      <c r="AA68" s="158"/>
      <c r="AB68" s="159"/>
      <c r="AC68" s="156"/>
      <c r="AD68" s="154"/>
      <c r="AE68" s="160"/>
      <c r="AF68" s="161"/>
      <c r="AG68" s="1703"/>
    </row>
    <row r="69" spans="2:56" s="4" customFormat="1" ht="13.5" hidden="1" customHeight="1" x14ac:dyDescent="0.25">
      <c r="B69" s="151"/>
      <c r="C69" s="179">
        <v>2</v>
      </c>
      <c r="D69" s="179"/>
      <c r="E69" s="179"/>
      <c r="F69" s="179"/>
      <c r="G69" s="163"/>
      <c r="H69" s="164"/>
      <c r="I69" s="164"/>
      <c r="J69" s="164"/>
      <c r="K69" s="165"/>
      <c r="L69" s="164"/>
      <c r="M69" s="1237"/>
      <c r="N69" s="164"/>
      <c r="O69" s="164"/>
      <c r="P69" s="164"/>
      <c r="Q69" s="164"/>
      <c r="R69" s="164"/>
      <c r="S69" s="164"/>
      <c r="T69" s="164"/>
      <c r="U69" s="166"/>
      <c r="V69" s="165"/>
      <c r="W69" s="164"/>
      <c r="X69" s="164"/>
      <c r="Y69" s="164"/>
      <c r="Z69" s="164"/>
      <c r="AA69" s="164"/>
      <c r="AB69" s="164"/>
      <c r="AC69" s="164"/>
      <c r="AD69" s="164"/>
      <c r="AE69" s="166"/>
      <c r="AF69" s="167"/>
      <c r="AG69" s="1703"/>
    </row>
    <row r="70" spans="2:56" s="4" customFormat="1" ht="13.5" hidden="1" customHeight="1" x14ac:dyDescent="0.25">
      <c r="B70" s="151"/>
      <c r="C70" s="168" t="s">
        <v>95</v>
      </c>
      <c r="D70" s="168"/>
      <c r="E70" s="168"/>
      <c r="F70" s="168"/>
      <c r="G70" s="168"/>
      <c r="H70" s="164"/>
      <c r="I70" s="164"/>
      <c r="J70" s="164"/>
      <c r="K70" s="165"/>
      <c r="L70" s="164"/>
      <c r="M70" s="1237"/>
      <c r="N70" s="164"/>
      <c r="O70" s="164"/>
      <c r="P70" s="164"/>
      <c r="Q70" s="164"/>
      <c r="R70" s="164"/>
      <c r="S70" s="164"/>
      <c r="T70" s="164"/>
      <c r="U70" s="166"/>
      <c r="V70" s="165"/>
      <c r="W70" s="164"/>
      <c r="X70" s="164"/>
      <c r="Y70" s="164"/>
      <c r="Z70" s="164"/>
      <c r="AA70" s="164"/>
      <c r="AB70" s="164"/>
      <c r="AC70" s="164"/>
      <c r="AD70" s="164"/>
      <c r="AE70" s="166"/>
      <c r="AF70" s="167"/>
      <c r="AG70" s="1703"/>
    </row>
    <row r="71" spans="2:56" s="4" customFormat="1" ht="13.5" hidden="1" customHeight="1" x14ac:dyDescent="0.25">
      <c r="B71" s="151"/>
      <c r="C71" s="168" t="s">
        <v>96</v>
      </c>
      <c r="D71" s="168"/>
      <c r="E71" s="168"/>
      <c r="F71" s="168"/>
      <c r="G71" s="168"/>
      <c r="H71" s="164"/>
      <c r="I71" s="164"/>
      <c r="J71" s="164"/>
      <c r="K71" s="165"/>
      <c r="L71" s="164"/>
      <c r="M71" s="1237"/>
      <c r="N71" s="164"/>
      <c r="O71" s="164"/>
      <c r="P71" s="164"/>
      <c r="Q71" s="164"/>
      <c r="R71" s="164"/>
      <c r="S71" s="164"/>
      <c r="T71" s="164"/>
      <c r="U71" s="166"/>
      <c r="V71" s="165"/>
      <c r="W71" s="164"/>
      <c r="X71" s="164"/>
      <c r="Y71" s="164"/>
      <c r="Z71" s="164"/>
      <c r="AA71" s="164"/>
      <c r="AB71" s="164"/>
      <c r="AC71" s="164"/>
      <c r="AD71" s="164"/>
      <c r="AE71" s="166"/>
      <c r="AF71" s="167"/>
      <c r="AG71" s="169"/>
    </row>
    <row r="72" spans="2:56" s="4" customFormat="1" ht="13.5" hidden="1" customHeight="1" x14ac:dyDescent="0.25">
      <c r="B72" s="151"/>
      <c r="C72" s="168" t="s">
        <v>97</v>
      </c>
      <c r="D72" s="168"/>
      <c r="E72" s="168"/>
      <c r="F72" s="168"/>
      <c r="G72" s="168"/>
      <c r="H72" s="164"/>
      <c r="I72" s="164"/>
      <c r="J72" s="164"/>
      <c r="K72" s="165"/>
      <c r="L72" s="164"/>
      <c r="M72" s="1237"/>
      <c r="N72" s="164"/>
      <c r="O72" s="164"/>
      <c r="P72" s="164"/>
      <c r="Q72" s="164"/>
      <c r="R72" s="164"/>
      <c r="S72" s="164"/>
      <c r="T72" s="164"/>
      <c r="U72" s="166"/>
      <c r="V72" s="165"/>
      <c r="W72" s="164"/>
      <c r="X72" s="164"/>
      <c r="Y72" s="164"/>
      <c r="Z72" s="164"/>
      <c r="AA72" s="164"/>
      <c r="AB72" s="164"/>
      <c r="AC72" s="164"/>
      <c r="AD72" s="164"/>
      <c r="AE72" s="166"/>
      <c r="AF72" s="167"/>
      <c r="AG72" s="1703"/>
    </row>
    <row r="73" spans="2:56" s="4" customFormat="1" ht="13.5" hidden="1" customHeight="1" x14ac:dyDescent="0.25">
      <c r="B73" s="151"/>
      <c r="C73" s="168" t="s">
        <v>99</v>
      </c>
      <c r="D73" s="168"/>
      <c r="E73" s="168"/>
      <c r="F73" s="168"/>
      <c r="G73" s="168"/>
      <c r="H73" s="164"/>
      <c r="I73" s="164"/>
      <c r="J73" s="164"/>
      <c r="K73" s="165"/>
      <c r="L73" s="164"/>
      <c r="M73" s="1237"/>
      <c r="N73" s="164"/>
      <c r="O73" s="164"/>
      <c r="P73" s="164"/>
      <c r="Q73" s="164"/>
      <c r="R73" s="164"/>
      <c r="S73" s="164"/>
      <c r="T73" s="164"/>
      <c r="U73" s="166"/>
      <c r="V73" s="165"/>
      <c r="W73" s="164"/>
      <c r="X73" s="164"/>
      <c r="Y73" s="164"/>
      <c r="Z73" s="164"/>
      <c r="AA73" s="164"/>
      <c r="AB73" s="164"/>
      <c r="AC73" s="164"/>
      <c r="AD73" s="164"/>
      <c r="AE73" s="166"/>
      <c r="AF73" s="167"/>
      <c r="AG73" s="1703"/>
    </row>
    <row r="74" spans="2:56" s="4" customFormat="1" ht="13.5" hidden="1" customHeight="1" x14ac:dyDescent="0.25">
      <c r="B74" s="151"/>
      <c r="C74" s="170" t="s">
        <v>102</v>
      </c>
      <c r="D74" s="170"/>
      <c r="E74" s="170"/>
      <c r="F74" s="170"/>
      <c r="G74" s="168"/>
      <c r="H74" s="164"/>
      <c r="I74" s="164"/>
      <c r="J74" s="164"/>
      <c r="K74" s="165"/>
      <c r="L74" s="164"/>
      <c r="M74" s="1237"/>
      <c r="N74" s="164"/>
      <c r="O74" s="164"/>
      <c r="P74" s="164"/>
      <c r="Q74" s="164"/>
      <c r="R74" s="164"/>
      <c r="S74" s="164"/>
      <c r="T74" s="164"/>
      <c r="U74" s="166"/>
      <c r="V74" s="165"/>
      <c r="W74" s="164"/>
      <c r="X74" s="164"/>
      <c r="Y74" s="164"/>
      <c r="Z74" s="164"/>
      <c r="AA74" s="164"/>
      <c r="AB74" s="164"/>
      <c r="AC74" s="164"/>
      <c r="AD74" s="164"/>
      <c r="AE74" s="166"/>
      <c r="AF74" s="167"/>
      <c r="AG74" s="1703"/>
    </row>
    <row r="75" spans="2:56" s="4" customFormat="1" ht="13.5" hidden="1" customHeight="1" x14ac:dyDescent="0.25">
      <c r="B75" s="151"/>
      <c r="C75" s="175" t="s">
        <v>103</v>
      </c>
      <c r="D75" s="175"/>
      <c r="E75" s="175"/>
      <c r="F75" s="175"/>
      <c r="G75" s="176"/>
      <c r="H75" s="164"/>
      <c r="I75" s="164"/>
      <c r="J75" s="164"/>
      <c r="K75" s="171"/>
      <c r="L75" s="172"/>
      <c r="M75" s="1242"/>
      <c r="N75" s="172"/>
      <c r="O75" s="172"/>
      <c r="P75" s="172"/>
      <c r="Q75" s="172"/>
      <c r="R75" s="172"/>
      <c r="S75" s="172"/>
      <c r="T75" s="172"/>
      <c r="U75" s="173"/>
      <c r="V75" s="171"/>
      <c r="W75" s="172"/>
      <c r="X75" s="172"/>
      <c r="Y75" s="172"/>
      <c r="Z75" s="172"/>
      <c r="AA75" s="172"/>
      <c r="AB75" s="172"/>
      <c r="AC75" s="172"/>
      <c r="AD75" s="172"/>
      <c r="AE75" s="173"/>
      <c r="AF75" s="174"/>
      <c r="AG75" s="1703"/>
    </row>
    <row r="76" spans="2:56" s="4" customFormat="1" ht="13.5" customHeight="1" x14ac:dyDescent="0.25">
      <c r="H76" s="145"/>
      <c r="J76" s="145"/>
      <c r="M76" s="97"/>
    </row>
    <row r="77" spans="2:56" s="4" customFormat="1" ht="11.25" customHeight="1" x14ac:dyDescent="0.25">
      <c r="H77" s="145"/>
      <c r="J77" s="145"/>
      <c r="M77" s="97"/>
    </row>
    <row r="78" spans="2:56" s="4" customFormat="1" ht="21.75" customHeight="1" x14ac:dyDescent="0.3">
      <c r="B78"/>
      <c r="C78" s="180" t="s">
        <v>130</v>
      </c>
      <c r="D78" s="180"/>
      <c r="E78" s="180"/>
      <c r="F78" s="180"/>
      <c r="G78" s="180"/>
      <c r="H78" s="180"/>
      <c r="I78" s="180"/>
      <c r="J78" s="180"/>
      <c r="K78" s="180"/>
      <c r="L78" s="180"/>
      <c r="M78" s="531"/>
      <c r="N78" s="180"/>
      <c r="O78" s="180"/>
      <c r="P78" s="180" t="s">
        <v>131</v>
      </c>
      <c r="Q78" s="180"/>
      <c r="R78" s="180"/>
      <c r="S78" s="180"/>
      <c r="T78" s="180"/>
      <c r="U78" s="180"/>
      <c r="V78" s="180"/>
      <c r="W78" s="181"/>
      <c r="X78" s="181"/>
      <c r="Y78" s="182"/>
      <c r="Z78" s="183"/>
      <c r="AA78" s="183"/>
      <c r="AB78" s="183"/>
      <c r="AC78" s="183"/>
      <c r="AD78" s="184"/>
      <c r="AE78" s="184"/>
      <c r="AF78" s="182"/>
      <c r="AG78" s="185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</row>
    <row r="79" spans="2:56" s="4" customFormat="1" ht="15.75" customHeight="1" x14ac:dyDescent="0.25">
      <c r="C79" s="1706"/>
      <c r="D79" s="1706"/>
      <c r="E79" s="1706"/>
      <c r="F79" s="1706"/>
      <c r="G79" s="1706"/>
      <c r="H79" s="1706"/>
      <c r="I79" s="1706"/>
      <c r="J79" s="1706"/>
      <c r="K79" s="1706"/>
      <c r="L79" s="1706"/>
      <c r="M79" s="1706"/>
      <c r="N79" s="1706"/>
      <c r="O79" s="1706"/>
      <c r="W79" s="4" t="s">
        <v>132</v>
      </c>
      <c r="X79" s="187"/>
      <c r="Y79" s="188" t="s">
        <v>133</v>
      </c>
      <c r="Z79" s="186"/>
      <c r="AA79" s="186"/>
      <c r="AB79" s="186"/>
      <c r="AC79" s="189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</row>
    <row r="80" spans="2:56" s="4" customFormat="1" ht="21.75" customHeight="1" x14ac:dyDescent="0.3">
      <c r="C80" s="1702"/>
      <c r="D80" s="1702"/>
      <c r="E80" s="1702"/>
      <c r="F80" s="1702"/>
      <c r="G80" s="1702"/>
      <c r="H80" s="1702"/>
      <c r="I80" s="1702"/>
      <c r="J80" s="1702"/>
      <c r="K80" s="1702"/>
      <c r="L80" s="1702"/>
      <c r="M80" s="532"/>
      <c r="N80" s="1702"/>
      <c r="O80" s="1702"/>
      <c r="P80" s="180"/>
      <c r="Q80" s="180"/>
      <c r="R80" s="180"/>
      <c r="S80" s="180"/>
      <c r="T80" s="180"/>
      <c r="U80" s="180"/>
      <c r="V80" s="180"/>
      <c r="W80" s="180"/>
      <c r="X80" s="180"/>
      <c r="Y80" s="182"/>
      <c r="Z80" s="182"/>
      <c r="AA80" s="182"/>
      <c r="AB80" s="182"/>
      <c r="AC80" s="192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</row>
    <row r="81" spans="3:56" s="4" customFormat="1" ht="23.25" customHeight="1" x14ac:dyDescent="0.3">
      <c r="C81" s="1702"/>
      <c r="D81" s="1702"/>
      <c r="E81" s="1702"/>
      <c r="F81" s="1702"/>
      <c r="G81" s="1702"/>
      <c r="H81" s="1702"/>
      <c r="I81" s="1702"/>
      <c r="J81" s="1702"/>
      <c r="K81" s="1702"/>
      <c r="L81" s="1702"/>
      <c r="M81" s="532"/>
      <c r="N81" s="1702"/>
      <c r="O81" s="1702"/>
      <c r="P81" s="180" t="s">
        <v>134</v>
      </c>
      <c r="Q81" s="180"/>
      <c r="R81" s="180"/>
      <c r="S81" s="180"/>
      <c r="T81" s="180"/>
      <c r="U81" s="180"/>
      <c r="V81" s="180"/>
      <c r="W81" s="181"/>
      <c r="X81" s="181"/>
      <c r="Y81" s="182"/>
      <c r="Z81" s="183"/>
      <c r="AA81" s="183"/>
      <c r="AB81" s="183"/>
      <c r="AC81" s="18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</row>
    <row r="82" spans="3:56" s="4" customFormat="1" ht="18.75" customHeight="1" x14ac:dyDescent="0.25">
      <c r="C82" s="1702"/>
      <c r="D82" s="1702"/>
      <c r="E82" s="1702"/>
      <c r="F82" s="1702"/>
      <c r="G82" s="1702"/>
      <c r="H82" s="1702"/>
      <c r="I82" s="1702"/>
      <c r="J82" s="1702"/>
      <c r="K82" s="1702"/>
      <c r="L82" s="1702"/>
      <c r="M82" s="532"/>
      <c r="N82" s="1702"/>
      <c r="O82" s="1702"/>
      <c r="W82" s="4" t="s">
        <v>132</v>
      </c>
      <c r="X82" s="187"/>
      <c r="Y82" s="188" t="s">
        <v>133</v>
      </c>
      <c r="Z82" s="186"/>
      <c r="AA82" s="186"/>
      <c r="AB82" s="186"/>
      <c r="AC82" s="189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</row>
    <row r="83" spans="3:56" s="4" customFormat="1" ht="18" customHeight="1" x14ac:dyDescent="0.25">
      <c r="H83" s="145"/>
      <c r="J83" s="145"/>
      <c r="M83" s="97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</row>
    <row r="84" spans="3:56" s="4" customFormat="1" ht="16.5" customHeight="1" x14ac:dyDescent="0.3">
      <c r="H84" s="145"/>
      <c r="J84" s="145"/>
      <c r="M84" s="97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</row>
    <row r="85" spans="3:56" s="4" customFormat="1" ht="27" customHeight="1" x14ac:dyDescent="0.25">
      <c r="H85" s="145"/>
      <c r="J85" s="145"/>
      <c r="M85" s="97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</row>
    <row r="86" spans="3:56" s="4" customFormat="1" ht="25.5" customHeight="1" x14ac:dyDescent="0.25">
      <c r="H86" s="145"/>
      <c r="J86" s="145"/>
      <c r="M86" s="97"/>
    </row>
    <row r="87" spans="3:56" s="4" customFormat="1" ht="13.5" customHeight="1" x14ac:dyDescent="0.25">
      <c r="H87" s="145"/>
      <c r="J87" s="145"/>
      <c r="M87" s="97"/>
    </row>
    <row r="88" spans="3:56" s="4" customFormat="1" ht="28.5" customHeight="1" x14ac:dyDescent="0.25">
      <c r="H88" s="145"/>
      <c r="J88" s="145"/>
      <c r="M88" s="97"/>
    </row>
    <row r="89" spans="3:56" s="4" customFormat="1" ht="13.5" customHeight="1" x14ac:dyDescent="0.25">
      <c r="H89" s="145"/>
      <c r="J89" s="145"/>
      <c r="M89" s="97"/>
    </row>
    <row r="90" spans="3:56" s="4" customFormat="1" ht="13.5" customHeight="1" x14ac:dyDescent="0.25">
      <c r="H90" s="145"/>
      <c r="J90" s="145"/>
      <c r="M90" s="97"/>
    </row>
    <row r="91" spans="3:56" s="4" customFormat="1" ht="13.5" customHeight="1" x14ac:dyDescent="0.25">
      <c r="H91" s="145"/>
      <c r="J91" s="145"/>
      <c r="M91" s="97"/>
    </row>
    <row r="92" spans="3:56" s="4" customFormat="1" ht="13.5" customHeight="1" x14ac:dyDescent="0.25">
      <c r="H92" s="145"/>
      <c r="J92" s="145"/>
      <c r="M92" s="97"/>
    </row>
    <row r="93" spans="3:56" s="4" customFormat="1" ht="13.5" customHeight="1" x14ac:dyDescent="0.25">
      <c r="H93" s="145"/>
      <c r="J93" s="145"/>
      <c r="M93" s="97"/>
    </row>
    <row r="94" spans="3:56" s="4" customFormat="1" ht="13.5" customHeight="1" x14ac:dyDescent="0.25">
      <c r="H94" s="145"/>
      <c r="J94" s="145"/>
      <c r="M94" s="97"/>
    </row>
    <row r="95" spans="3:56" s="4" customFormat="1" ht="13.5" customHeight="1" x14ac:dyDescent="0.25">
      <c r="H95" s="145"/>
      <c r="J95" s="145"/>
      <c r="M95" s="97"/>
    </row>
    <row r="96" spans="3:56" s="4" customFormat="1" ht="13.5" customHeight="1" x14ac:dyDescent="0.25">
      <c r="H96" s="145"/>
      <c r="J96" s="145"/>
      <c r="M96" s="97"/>
    </row>
    <row r="97" spans="8:13" s="4" customFormat="1" ht="13.5" customHeight="1" x14ac:dyDescent="0.25">
      <c r="H97" s="145"/>
      <c r="J97" s="145"/>
      <c r="M97" s="97"/>
    </row>
    <row r="98" spans="8:13" s="4" customFormat="1" ht="13.5" customHeight="1" x14ac:dyDescent="0.25">
      <c r="H98" s="145"/>
      <c r="J98" s="145"/>
      <c r="M98" s="97"/>
    </row>
    <row r="99" spans="8:13" s="4" customFormat="1" ht="13.5" customHeight="1" x14ac:dyDescent="0.25">
      <c r="H99" s="145"/>
      <c r="J99" s="145"/>
      <c r="M99" s="97"/>
    </row>
    <row r="100" spans="8:13" s="4" customFormat="1" ht="13.5" customHeight="1" x14ac:dyDescent="0.25">
      <c r="H100" s="145"/>
      <c r="J100" s="145"/>
      <c r="M100" s="97"/>
    </row>
    <row r="101" spans="8:13" s="4" customFormat="1" x14ac:dyDescent="0.25">
      <c r="H101" s="145"/>
      <c r="J101" s="145"/>
      <c r="M101" s="97"/>
    </row>
    <row r="102" spans="8:13" s="4" customFormat="1" x14ac:dyDescent="0.25">
      <c r="H102" s="145"/>
      <c r="J102" s="145"/>
      <c r="M102" s="97"/>
    </row>
    <row r="103" spans="8:13" s="4" customFormat="1" x14ac:dyDescent="0.25">
      <c r="H103" s="145"/>
      <c r="J103" s="145"/>
      <c r="M103" s="97"/>
    </row>
    <row r="104" spans="8:13" s="4" customFormat="1" x14ac:dyDescent="0.25">
      <c r="H104" s="145"/>
      <c r="J104" s="145"/>
      <c r="M104" s="97"/>
    </row>
    <row r="105" spans="8:13" s="4" customFormat="1" x14ac:dyDescent="0.25">
      <c r="H105" s="145"/>
      <c r="J105" s="145"/>
      <c r="M105" s="97"/>
    </row>
    <row r="106" spans="8:13" s="4" customFormat="1" x14ac:dyDescent="0.25">
      <c r="H106" s="145"/>
      <c r="J106" s="145"/>
      <c r="M106" s="97"/>
    </row>
    <row r="107" spans="8:13" s="4" customFormat="1" x14ac:dyDescent="0.25">
      <c r="H107" s="145"/>
      <c r="J107" s="145"/>
      <c r="M107" s="97"/>
    </row>
    <row r="108" spans="8:13" s="4" customFormat="1" x14ac:dyDescent="0.25">
      <c r="H108" s="145"/>
      <c r="J108" s="145"/>
      <c r="M108" s="97"/>
    </row>
    <row r="109" spans="8:13" s="4" customFormat="1" x14ac:dyDescent="0.25">
      <c r="H109" s="145"/>
      <c r="J109" s="145"/>
      <c r="M109" s="97"/>
    </row>
    <row r="110" spans="8:13" s="4" customFormat="1" ht="81" customHeight="1" x14ac:dyDescent="0.25">
      <c r="H110" s="145"/>
      <c r="J110" s="145"/>
      <c r="M110" s="97"/>
    </row>
    <row r="111" spans="8:13" s="4" customFormat="1" x14ac:dyDescent="0.25">
      <c r="H111" s="145"/>
      <c r="J111" s="145"/>
      <c r="M111" s="97"/>
    </row>
    <row r="112" spans="8:13" s="4" customFormat="1" x14ac:dyDescent="0.25">
      <c r="H112" s="145"/>
      <c r="J112" s="145"/>
      <c r="M112" s="97"/>
    </row>
    <row r="113" spans="8:13" s="4" customFormat="1" x14ac:dyDescent="0.25">
      <c r="H113" s="145"/>
      <c r="J113" s="145"/>
      <c r="M113" s="97"/>
    </row>
    <row r="114" spans="8:13" s="4" customFormat="1" x14ac:dyDescent="0.25">
      <c r="H114" s="145"/>
      <c r="J114" s="145"/>
      <c r="M114" s="97"/>
    </row>
    <row r="115" spans="8:13" s="4" customFormat="1" x14ac:dyDescent="0.25">
      <c r="H115" s="145"/>
      <c r="J115" s="145"/>
      <c r="M115" s="97"/>
    </row>
    <row r="116" spans="8:13" s="4" customFormat="1" ht="36.75" customHeight="1" x14ac:dyDescent="0.25">
      <c r="H116" s="145"/>
      <c r="J116" s="145"/>
      <c r="M116" s="97"/>
    </row>
    <row r="117" spans="8:13" s="4" customFormat="1" x14ac:dyDescent="0.25">
      <c r="H117" s="145"/>
      <c r="J117" s="145"/>
      <c r="M117" s="97"/>
    </row>
    <row r="118" spans="8:13" s="4" customFormat="1" ht="14.25" customHeight="1" x14ac:dyDescent="0.25">
      <c r="H118" s="145"/>
      <c r="J118" s="145"/>
      <c r="M118" s="97"/>
    </row>
    <row r="119" spans="8:13" s="4" customFormat="1" x14ac:dyDescent="0.25">
      <c r="H119" s="145"/>
      <c r="J119" s="145"/>
      <c r="M119" s="97"/>
    </row>
    <row r="120" spans="8:13" s="4" customFormat="1" x14ac:dyDescent="0.25">
      <c r="H120" s="145"/>
      <c r="J120" s="145"/>
      <c r="M120" s="97"/>
    </row>
    <row r="121" spans="8:13" s="4" customFormat="1" x14ac:dyDescent="0.25">
      <c r="H121" s="145"/>
      <c r="J121" s="145"/>
      <c r="M121" s="97"/>
    </row>
    <row r="122" spans="8:13" s="4" customFormat="1" x14ac:dyDescent="0.25">
      <c r="H122" s="145"/>
      <c r="J122" s="145"/>
      <c r="M122" s="97"/>
    </row>
    <row r="123" spans="8:13" s="4" customFormat="1" x14ac:dyDescent="0.25">
      <c r="H123" s="145"/>
      <c r="J123" s="145"/>
      <c r="M123" s="97"/>
    </row>
    <row r="124" spans="8:13" s="4" customFormat="1" x14ac:dyDescent="0.25">
      <c r="H124" s="145"/>
      <c r="J124" s="145"/>
      <c r="M124" s="97"/>
    </row>
    <row r="125" spans="8:13" s="4" customFormat="1" x14ac:dyDescent="0.25">
      <c r="H125" s="145"/>
      <c r="J125" s="145"/>
      <c r="M125" s="97"/>
    </row>
    <row r="126" spans="8:13" s="4" customFormat="1" x14ac:dyDescent="0.25">
      <c r="H126" s="145"/>
      <c r="J126" s="145"/>
      <c r="M126" s="97"/>
    </row>
    <row r="127" spans="8:13" s="4" customFormat="1" x14ac:dyDescent="0.25">
      <c r="H127" s="145"/>
      <c r="J127" s="145"/>
      <c r="M127" s="97"/>
    </row>
    <row r="128" spans="8:13" s="4" customFormat="1" x14ac:dyDescent="0.25">
      <c r="H128" s="145"/>
      <c r="J128" s="145"/>
      <c r="M128" s="97"/>
    </row>
    <row r="129" spans="8:13" s="4" customFormat="1" x14ac:dyDescent="0.25">
      <c r="H129" s="145"/>
      <c r="J129" s="145"/>
      <c r="M129" s="97"/>
    </row>
    <row r="130" spans="8:13" s="4" customFormat="1" x14ac:dyDescent="0.25">
      <c r="H130" s="145"/>
      <c r="J130" s="145"/>
      <c r="M130" s="97"/>
    </row>
    <row r="131" spans="8:13" s="4" customFormat="1" x14ac:dyDescent="0.25">
      <c r="H131" s="145"/>
      <c r="J131" s="145"/>
      <c r="M131" s="97"/>
    </row>
    <row r="132" spans="8:13" s="4" customFormat="1" x14ac:dyDescent="0.25">
      <c r="H132" s="145"/>
      <c r="J132" s="145"/>
      <c r="M132" s="97"/>
    </row>
    <row r="133" spans="8:13" s="4" customFormat="1" x14ac:dyDescent="0.25">
      <c r="H133" s="145"/>
      <c r="J133" s="145"/>
      <c r="M133" s="97"/>
    </row>
    <row r="134" spans="8:13" s="4" customFormat="1" x14ac:dyDescent="0.25">
      <c r="H134" s="145"/>
      <c r="J134" s="145"/>
      <c r="M134" s="97"/>
    </row>
    <row r="135" spans="8:13" s="4" customFormat="1" x14ac:dyDescent="0.25">
      <c r="H135" s="145"/>
      <c r="J135" s="145"/>
      <c r="M135" s="97"/>
    </row>
    <row r="136" spans="8:13" s="4" customFormat="1" x14ac:dyDescent="0.25">
      <c r="H136" s="145"/>
      <c r="J136" s="145"/>
      <c r="M136" s="97"/>
    </row>
    <row r="137" spans="8:13" s="4" customFormat="1" x14ac:dyDescent="0.25">
      <c r="H137" s="145"/>
      <c r="J137" s="145"/>
      <c r="M137" s="97"/>
    </row>
    <row r="138" spans="8:13" s="4" customFormat="1" x14ac:dyDescent="0.25">
      <c r="H138" s="145"/>
      <c r="J138" s="145"/>
      <c r="M138" s="97"/>
    </row>
    <row r="139" spans="8:13" s="4" customFormat="1" x14ac:dyDescent="0.25">
      <c r="H139" s="145"/>
      <c r="J139" s="145"/>
      <c r="M139" s="97"/>
    </row>
    <row r="140" spans="8:13" s="4" customFormat="1" x14ac:dyDescent="0.25">
      <c r="H140" s="145"/>
      <c r="J140" s="145"/>
      <c r="M140" s="97"/>
    </row>
    <row r="141" spans="8:13" s="4" customFormat="1" x14ac:dyDescent="0.25">
      <c r="H141" s="145"/>
      <c r="J141" s="145"/>
      <c r="M141" s="97"/>
    </row>
    <row r="142" spans="8:13" s="4" customFormat="1" x14ac:dyDescent="0.25">
      <c r="H142" s="145"/>
      <c r="J142" s="145"/>
      <c r="M142" s="97"/>
    </row>
    <row r="143" spans="8:13" s="4" customFormat="1" x14ac:dyDescent="0.25">
      <c r="H143" s="145"/>
      <c r="J143" s="145"/>
      <c r="M143" s="97"/>
    </row>
    <row r="144" spans="8:13" s="4" customFormat="1" x14ac:dyDescent="0.25">
      <c r="H144" s="145"/>
      <c r="J144" s="145"/>
      <c r="M144" s="97"/>
    </row>
    <row r="145" spans="8:13" s="4" customFormat="1" x14ac:dyDescent="0.25">
      <c r="H145" s="145"/>
      <c r="J145" s="145"/>
      <c r="M145" s="97"/>
    </row>
    <row r="146" spans="8:13" s="4" customFormat="1" x14ac:dyDescent="0.25">
      <c r="H146" s="145"/>
      <c r="J146" s="145"/>
      <c r="M146" s="97"/>
    </row>
    <row r="147" spans="8:13" s="4" customFormat="1" x14ac:dyDescent="0.25">
      <c r="H147" s="145"/>
      <c r="J147" s="145"/>
      <c r="M147" s="97"/>
    </row>
    <row r="148" spans="8:13" s="4" customFormat="1" x14ac:dyDescent="0.25">
      <c r="H148" s="145"/>
      <c r="J148" s="145"/>
      <c r="M148" s="97"/>
    </row>
    <row r="149" spans="8:13" s="4" customFormat="1" x14ac:dyDescent="0.25">
      <c r="H149" s="145"/>
      <c r="J149" s="145"/>
      <c r="M149" s="97"/>
    </row>
    <row r="150" spans="8:13" s="4" customFormat="1" x14ac:dyDescent="0.25">
      <c r="H150" s="145"/>
      <c r="J150" s="145"/>
      <c r="M150" s="97"/>
    </row>
    <row r="151" spans="8:13" s="4" customFormat="1" x14ac:dyDescent="0.25">
      <c r="H151" s="145"/>
      <c r="J151" s="145"/>
      <c r="M151" s="97"/>
    </row>
    <row r="152" spans="8:13" s="4" customFormat="1" x14ac:dyDescent="0.25">
      <c r="H152" s="145"/>
      <c r="J152" s="145"/>
      <c r="M152" s="97"/>
    </row>
    <row r="153" spans="8:13" s="145" customFormat="1" ht="12.75" x14ac:dyDescent="0.2">
      <c r="M153" s="533"/>
    </row>
    <row r="154" spans="8:13" s="145" customFormat="1" ht="12.75" x14ac:dyDescent="0.2">
      <c r="M154" s="533"/>
    </row>
    <row r="155" spans="8:13" s="145" customFormat="1" ht="12.75" x14ac:dyDescent="0.2">
      <c r="M155" s="533"/>
    </row>
    <row r="156" spans="8:13" s="4" customFormat="1" x14ac:dyDescent="0.25">
      <c r="H156" s="145"/>
      <c r="J156" s="145"/>
      <c r="M156" s="97"/>
    </row>
    <row r="157" spans="8:13" s="4" customFormat="1" x14ac:dyDescent="0.25">
      <c r="H157" s="145"/>
      <c r="J157" s="145"/>
      <c r="M157" s="97"/>
    </row>
    <row r="158" spans="8:13" s="4" customFormat="1" x14ac:dyDescent="0.25">
      <c r="H158" s="145"/>
      <c r="J158" s="145"/>
      <c r="M158" s="97"/>
    </row>
    <row r="159" spans="8:13" s="4" customFormat="1" x14ac:dyDescent="0.25">
      <c r="H159" s="145"/>
      <c r="J159" s="145"/>
      <c r="M159" s="97"/>
    </row>
    <row r="160" spans="8:13" s="4" customFormat="1" x14ac:dyDescent="0.25">
      <c r="H160" s="145"/>
      <c r="J160" s="145"/>
      <c r="M160" s="97"/>
    </row>
    <row r="161" spans="8:13" s="4" customFormat="1" x14ac:dyDescent="0.25">
      <c r="H161" s="145"/>
      <c r="J161" s="145"/>
      <c r="M161" s="97"/>
    </row>
    <row r="162" spans="8:13" s="4" customFormat="1" x14ac:dyDescent="0.25">
      <c r="H162" s="145"/>
      <c r="J162" s="145"/>
      <c r="M162" s="97"/>
    </row>
    <row r="163" spans="8:13" s="4" customFormat="1" x14ac:dyDescent="0.25">
      <c r="H163" s="145"/>
      <c r="J163" s="145"/>
      <c r="M163" s="97"/>
    </row>
    <row r="164" spans="8:13" s="4" customFormat="1" x14ac:dyDescent="0.25">
      <c r="H164" s="145"/>
      <c r="J164" s="145"/>
      <c r="M164" s="97"/>
    </row>
    <row r="165" spans="8:13" s="4" customFormat="1" ht="36.75" customHeight="1" x14ac:dyDescent="0.25">
      <c r="H165" s="145"/>
      <c r="J165" s="145"/>
      <c r="M165" s="97"/>
    </row>
    <row r="166" spans="8:13" s="4" customFormat="1" x14ac:dyDescent="0.25">
      <c r="H166" s="145"/>
      <c r="J166" s="145"/>
      <c r="M166" s="97"/>
    </row>
    <row r="167" spans="8:13" s="4" customFormat="1" x14ac:dyDescent="0.25">
      <c r="H167" s="145"/>
      <c r="J167" s="145"/>
      <c r="M167" s="97"/>
    </row>
    <row r="168" spans="8:13" s="4" customFormat="1" x14ac:dyDescent="0.25">
      <c r="H168" s="145"/>
      <c r="J168" s="145"/>
      <c r="M168" s="97"/>
    </row>
    <row r="169" spans="8:13" s="4" customFormat="1" x14ac:dyDescent="0.25">
      <c r="H169" s="145"/>
      <c r="J169" s="145"/>
      <c r="M169" s="97"/>
    </row>
    <row r="170" spans="8:13" s="4" customFormat="1" x14ac:dyDescent="0.25">
      <c r="H170" s="145"/>
      <c r="J170" s="145"/>
      <c r="M170" s="97"/>
    </row>
    <row r="171" spans="8:13" s="4" customFormat="1" x14ac:dyDescent="0.25">
      <c r="H171" s="145"/>
      <c r="J171" s="145"/>
      <c r="M171" s="97"/>
    </row>
    <row r="172" spans="8:13" s="4" customFormat="1" x14ac:dyDescent="0.25">
      <c r="H172" s="145"/>
      <c r="J172" s="145"/>
      <c r="M172" s="97"/>
    </row>
    <row r="173" spans="8:13" s="4" customFormat="1" x14ac:dyDescent="0.25">
      <c r="H173" s="145"/>
      <c r="J173" s="145"/>
      <c r="M173" s="97"/>
    </row>
    <row r="174" spans="8:13" s="4" customFormat="1" x14ac:dyDescent="0.25">
      <c r="H174" s="145"/>
      <c r="J174" s="145"/>
      <c r="M174" s="97"/>
    </row>
    <row r="175" spans="8:13" s="4" customFormat="1" x14ac:dyDescent="0.25">
      <c r="H175" s="145"/>
      <c r="J175" s="145"/>
      <c r="M175" s="97"/>
    </row>
    <row r="176" spans="8:13" s="4" customFormat="1" x14ac:dyDescent="0.25">
      <c r="H176" s="145"/>
      <c r="J176" s="145"/>
      <c r="M176" s="97"/>
    </row>
    <row r="177" spans="8:13" s="4" customFormat="1" x14ac:dyDescent="0.25">
      <c r="H177" s="145"/>
      <c r="J177" s="145"/>
      <c r="M177" s="97"/>
    </row>
    <row r="178" spans="8:13" s="4" customFormat="1" x14ac:dyDescent="0.25">
      <c r="H178" s="145"/>
      <c r="J178" s="145"/>
      <c r="M178" s="97"/>
    </row>
    <row r="179" spans="8:13" s="4" customFormat="1" x14ac:dyDescent="0.25">
      <c r="H179" s="145"/>
      <c r="J179" s="145"/>
      <c r="M179" s="97"/>
    </row>
    <row r="180" spans="8:13" s="4" customFormat="1" x14ac:dyDescent="0.25">
      <c r="H180" s="145"/>
      <c r="J180" s="145"/>
      <c r="M180" s="97"/>
    </row>
    <row r="181" spans="8:13" s="4" customFormat="1" x14ac:dyDescent="0.25">
      <c r="H181" s="145"/>
      <c r="J181" s="145"/>
      <c r="M181" s="97"/>
    </row>
    <row r="182" spans="8:13" s="4" customFormat="1" x14ac:dyDescent="0.25">
      <c r="H182" s="145"/>
      <c r="J182" s="145"/>
      <c r="M182" s="97"/>
    </row>
    <row r="183" spans="8:13" s="4" customFormat="1" x14ac:dyDescent="0.25">
      <c r="H183" s="145"/>
      <c r="J183" s="145"/>
      <c r="M183" s="97"/>
    </row>
    <row r="184" spans="8:13" s="4" customFormat="1" x14ac:dyDescent="0.25">
      <c r="H184" s="145"/>
      <c r="J184" s="145"/>
      <c r="M184" s="97"/>
    </row>
    <row r="185" spans="8:13" s="4" customFormat="1" x14ac:dyDescent="0.25">
      <c r="H185" s="145"/>
      <c r="J185" s="145"/>
      <c r="M185" s="97"/>
    </row>
    <row r="186" spans="8:13" s="4" customFormat="1" x14ac:dyDescent="0.25">
      <c r="H186" s="145"/>
      <c r="J186" s="145"/>
      <c r="M186" s="97"/>
    </row>
    <row r="187" spans="8:13" s="4" customFormat="1" x14ac:dyDescent="0.25">
      <c r="H187" s="145"/>
      <c r="J187" s="145"/>
      <c r="M187" s="97"/>
    </row>
    <row r="188" spans="8:13" s="4" customFormat="1" x14ac:dyDescent="0.25">
      <c r="H188" s="145"/>
      <c r="J188" s="145"/>
      <c r="M188" s="97"/>
    </row>
    <row r="189" spans="8:13" s="4" customFormat="1" x14ac:dyDescent="0.25">
      <c r="H189" s="145"/>
      <c r="J189" s="145"/>
      <c r="M189" s="97"/>
    </row>
    <row r="190" spans="8:13" s="4" customFormat="1" x14ac:dyDescent="0.25">
      <c r="H190" s="145"/>
      <c r="J190" s="145"/>
      <c r="M190" s="97"/>
    </row>
    <row r="191" spans="8:13" s="4" customFormat="1" x14ac:dyDescent="0.25">
      <c r="H191" s="145"/>
      <c r="J191" s="145"/>
      <c r="M191" s="97"/>
    </row>
    <row r="192" spans="8:13" s="4" customFormat="1" x14ac:dyDescent="0.25">
      <c r="H192" s="145"/>
      <c r="J192" s="145"/>
      <c r="M192" s="97"/>
    </row>
    <row r="193" spans="8:13" s="4" customFormat="1" x14ac:dyDescent="0.25">
      <c r="H193" s="145"/>
      <c r="J193" s="145"/>
      <c r="M193" s="97"/>
    </row>
    <row r="194" spans="8:13" s="4" customFormat="1" x14ac:dyDescent="0.25">
      <c r="H194" s="145"/>
      <c r="J194" s="145"/>
      <c r="M194" s="97"/>
    </row>
    <row r="195" spans="8:13" s="4" customFormat="1" x14ac:dyDescent="0.25">
      <c r="H195" s="145"/>
      <c r="J195" s="145"/>
      <c r="M195" s="97"/>
    </row>
    <row r="196" spans="8:13" s="4" customFormat="1" x14ac:dyDescent="0.25">
      <c r="H196" s="145"/>
      <c r="J196" s="145"/>
      <c r="M196" s="97"/>
    </row>
    <row r="197" spans="8:13" s="4" customFormat="1" x14ac:dyDescent="0.25">
      <c r="H197" s="145"/>
      <c r="J197" s="145"/>
      <c r="M197" s="97"/>
    </row>
    <row r="198" spans="8:13" s="4" customFormat="1" x14ac:dyDescent="0.25">
      <c r="H198" s="145"/>
      <c r="J198" s="145"/>
      <c r="M198" s="97"/>
    </row>
    <row r="199" spans="8:13" s="4" customFormat="1" x14ac:dyDescent="0.25">
      <c r="H199" s="145"/>
      <c r="J199" s="145"/>
      <c r="M199" s="97"/>
    </row>
    <row r="200" spans="8:13" s="4" customFormat="1" x14ac:dyDescent="0.25">
      <c r="H200" s="145"/>
      <c r="J200" s="145"/>
      <c r="M200" s="97"/>
    </row>
    <row r="201" spans="8:13" s="4" customFormat="1" x14ac:dyDescent="0.25">
      <c r="H201" s="145"/>
      <c r="J201" s="145"/>
      <c r="M201" s="97"/>
    </row>
    <row r="202" spans="8:13" s="4" customFormat="1" x14ac:dyDescent="0.25">
      <c r="H202" s="145"/>
      <c r="J202" s="145"/>
      <c r="M202" s="97"/>
    </row>
    <row r="203" spans="8:13" s="4" customFormat="1" ht="36.75" customHeight="1" x14ac:dyDescent="0.25">
      <c r="H203" s="145"/>
      <c r="J203" s="145"/>
      <c r="M203" s="97"/>
    </row>
    <row r="204" spans="8:13" s="4" customFormat="1" x14ac:dyDescent="0.25">
      <c r="H204" s="145"/>
      <c r="J204" s="145"/>
      <c r="M204" s="97"/>
    </row>
    <row r="205" spans="8:13" s="4" customFormat="1" x14ac:dyDescent="0.25">
      <c r="H205" s="145"/>
      <c r="J205" s="145"/>
      <c r="M205" s="97"/>
    </row>
    <row r="206" spans="8:13" s="4" customFormat="1" x14ac:dyDescent="0.25">
      <c r="H206" s="145"/>
      <c r="J206" s="145"/>
      <c r="M206" s="97"/>
    </row>
    <row r="207" spans="8:13" s="4" customFormat="1" x14ac:dyDescent="0.25">
      <c r="H207" s="145"/>
      <c r="J207" s="145"/>
      <c r="M207" s="97"/>
    </row>
    <row r="208" spans="8:13" s="4" customFormat="1" x14ac:dyDescent="0.25">
      <c r="H208" s="145"/>
      <c r="J208" s="145"/>
      <c r="M208" s="97"/>
    </row>
    <row r="209" spans="8:13" s="4" customFormat="1" ht="15.75" customHeight="1" x14ac:dyDescent="0.25">
      <c r="H209" s="145"/>
      <c r="J209" s="145"/>
      <c r="M209" s="97"/>
    </row>
    <row r="210" spans="8:13" s="4" customFormat="1" x14ac:dyDescent="0.25">
      <c r="H210" s="145"/>
      <c r="J210" s="145"/>
      <c r="M210" s="97"/>
    </row>
    <row r="211" spans="8:13" s="4" customFormat="1" x14ac:dyDescent="0.25">
      <c r="H211" s="145"/>
      <c r="J211" s="145"/>
      <c r="M211" s="97"/>
    </row>
    <row r="212" spans="8:13" s="4" customFormat="1" x14ac:dyDescent="0.25">
      <c r="H212" s="145"/>
      <c r="J212" s="145"/>
      <c r="M212" s="97"/>
    </row>
    <row r="213" spans="8:13" s="4" customFormat="1" x14ac:dyDescent="0.25">
      <c r="H213" s="145"/>
      <c r="J213" s="145"/>
      <c r="M213" s="97"/>
    </row>
    <row r="214" spans="8:13" s="4" customFormat="1" x14ac:dyDescent="0.25">
      <c r="H214" s="145"/>
      <c r="J214" s="145"/>
      <c r="M214" s="97"/>
    </row>
    <row r="215" spans="8:13" s="4" customFormat="1" x14ac:dyDescent="0.25">
      <c r="H215" s="145"/>
      <c r="J215" s="145"/>
      <c r="M215" s="97"/>
    </row>
    <row r="216" spans="8:13" s="4" customFormat="1" x14ac:dyDescent="0.25">
      <c r="H216" s="145"/>
      <c r="J216" s="145"/>
      <c r="M216" s="97"/>
    </row>
    <row r="217" spans="8:13" s="4" customFormat="1" x14ac:dyDescent="0.25">
      <c r="H217" s="145"/>
      <c r="J217" s="145"/>
      <c r="M217" s="97"/>
    </row>
    <row r="218" spans="8:13" s="4" customFormat="1" x14ac:dyDescent="0.25">
      <c r="H218" s="145"/>
      <c r="J218" s="145"/>
      <c r="M218" s="97"/>
    </row>
    <row r="219" spans="8:13" s="4" customFormat="1" x14ac:dyDescent="0.25">
      <c r="H219" s="145"/>
      <c r="J219" s="145"/>
      <c r="M219" s="97"/>
    </row>
    <row r="220" spans="8:13" s="4" customFormat="1" x14ac:dyDescent="0.25">
      <c r="H220" s="145"/>
      <c r="J220" s="145"/>
      <c r="M220" s="97"/>
    </row>
    <row r="221" spans="8:13" s="4" customFormat="1" x14ac:dyDescent="0.25">
      <c r="H221" s="145"/>
      <c r="J221" s="145"/>
      <c r="M221" s="97"/>
    </row>
    <row r="222" spans="8:13" s="4" customFormat="1" x14ac:dyDescent="0.25">
      <c r="H222" s="145"/>
      <c r="J222" s="145"/>
      <c r="M222" s="97"/>
    </row>
    <row r="223" spans="8:13" s="4" customFormat="1" x14ac:dyDescent="0.25">
      <c r="H223" s="145"/>
      <c r="J223" s="145"/>
      <c r="M223" s="97"/>
    </row>
    <row r="224" spans="8:13" s="4" customFormat="1" x14ac:dyDescent="0.25">
      <c r="H224" s="145"/>
      <c r="J224" s="145"/>
      <c r="M224" s="97"/>
    </row>
    <row r="225" spans="8:13" s="4" customFormat="1" x14ac:dyDescent="0.25">
      <c r="H225" s="145"/>
      <c r="J225" s="145"/>
      <c r="M225" s="97"/>
    </row>
    <row r="226" spans="8:13" s="4" customFormat="1" x14ac:dyDescent="0.25">
      <c r="H226" s="145"/>
      <c r="J226" s="145"/>
      <c r="M226" s="97"/>
    </row>
    <row r="227" spans="8:13" s="4" customFormat="1" x14ac:dyDescent="0.25">
      <c r="H227" s="145"/>
      <c r="J227" s="145"/>
      <c r="M227" s="97"/>
    </row>
    <row r="228" spans="8:13" s="4" customFormat="1" x14ac:dyDescent="0.25">
      <c r="H228" s="145"/>
      <c r="J228" s="145"/>
      <c r="M228" s="97"/>
    </row>
    <row r="229" spans="8:13" s="4" customFormat="1" x14ac:dyDescent="0.25">
      <c r="H229" s="145"/>
      <c r="J229" s="145"/>
      <c r="M229" s="97"/>
    </row>
    <row r="230" spans="8:13" s="4" customFormat="1" x14ac:dyDescent="0.25">
      <c r="H230" s="145"/>
      <c r="J230" s="145"/>
      <c r="M230" s="97"/>
    </row>
    <row r="231" spans="8:13" s="4" customFormat="1" x14ac:dyDescent="0.25">
      <c r="H231" s="145"/>
      <c r="J231" s="145"/>
      <c r="M231" s="97"/>
    </row>
    <row r="232" spans="8:13" s="4" customFormat="1" x14ac:dyDescent="0.25">
      <c r="H232" s="145"/>
      <c r="J232" s="145"/>
      <c r="M232" s="97"/>
    </row>
    <row r="233" spans="8:13" s="4" customFormat="1" x14ac:dyDescent="0.25">
      <c r="H233" s="145"/>
      <c r="J233" s="145"/>
      <c r="M233" s="97"/>
    </row>
    <row r="234" spans="8:13" s="4" customFormat="1" x14ac:dyDescent="0.25">
      <c r="H234" s="145"/>
      <c r="J234" s="145"/>
      <c r="M234" s="97"/>
    </row>
    <row r="235" spans="8:13" s="4" customFormat="1" x14ac:dyDescent="0.25">
      <c r="H235" s="145"/>
      <c r="J235" s="145"/>
      <c r="M235" s="97"/>
    </row>
    <row r="236" spans="8:13" s="4" customFormat="1" x14ac:dyDescent="0.25">
      <c r="H236" s="145"/>
      <c r="J236" s="145"/>
      <c r="M236" s="97"/>
    </row>
    <row r="237" spans="8:13" s="4" customFormat="1" x14ac:dyDescent="0.25">
      <c r="H237" s="145"/>
      <c r="J237" s="145"/>
      <c r="M237" s="97"/>
    </row>
    <row r="238" spans="8:13" s="4" customFormat="1" x14ac:dyDescent="0.25">
      <c r="H238" s="145"/>
      <c r="J238" s="145"/>
      <c r="M238" s="97"/>
    </row>
    <row r="239" spans="8:13" s="4" customFormat="1" x14ac:dyDescent="0.25">
      <c r="H239" s="145"/>
      <c r="J239" s="145"/>
      <c r="M239" s="97"/>
    </row>
    <row r="240" spans="8:13" s="4" customFormat="1" x14ac:dyDescent="0.25">
      <c r="H240" s="145"/>
      <c r="J240" s="145"/>
      <c r="M240" s="97"/>
    </row>
    <row r="241" spans="8:13" s="4" customFormat="1" x14ac:dyDescent="0.25">
      <c r="H241" s="145"/>
      <c r="J241" s="145"/>
      <c r="M241" s="97"/>
    </row>
    <row r="242" spans="8:13" s="4" customFormat="1" x14ac:dyDescent="0.25">
      <c r="H242" s="145"/>
      <c r="J242" s="145"/>
      <c r="M242" s="97"/>
    </row>
    <row r="243" spans="8:13" s="4" customFormat="1" ht="36.75" customHeight="1" x14ac:dyDescent="0.25">
      <c r="H243" s="145"/>
      <c r="J243" s="145"/>
      <c r="M243" s="97"/>
    </row>
    <row r="244" spans="8:13" s="4" customFormat="1" x14ac:dyDescent="0.25">
      <c r="H244" s="145"/>
      <c r="J244" s="145"/>
      <c r="M244" s="97"/>
    </row>
    <row r="245" spans="8:13" s="4" customFormat="1" x14ac:dyDescent="0.25">
      <c r="H245" s="145"/>
      <c r="J245" s="145"/>
      <c r="M245" s="97"/>
    </row>
    <row r="246" spans="8:13" s="4" customFormat="1" x14ac:dyDescent="0.25">
      <c r="H246" s="145"/>
      <c r="J246" s="145"/>
      <c r="M246" s="97"/>
    </row>
    <row r="247" spans="8:13" s="4" customFormat="1" x14ac:dyDescent="0.25">
      <c r="H247" s="145"/>
      <c r="J247" s="145"/>
      <c r="M247" s="97"/>
    </row>
    <row r="248" spans="8:13" s="4" customFormat="1" x14ac:dyDescent="0.25">
      <c r="H248" s="145"/>
      <c r="J248" s="145"/>
      <c r="M248" s="97"/>
    </row>
    <row r="249" spans="8:13" s="4" customFormat="1" ht="15.75" customHeight="1" x14ac:dyDescent="0.25">
      <c r="H249" s="145"/>
      <c r="J249" s="145"/>
      <c r="M249" s="97"/>
    </row>
    <row r="250" spans="8:13" s="4" customFormat="1" x14ac:dyDescent="0.25">
      <c r="H250" s="145"/>
      <c r="J250" s="145"/>
      <c r="M250" s="97"/>
    </row>
    <row r="251" spans="8:13" s="4" customFormat="1" x14ac:dyDescent="0.25">
      <c r="H251" s="145"/>
      <c r="J251" s="145"/>
      <c r="M251" s="97"/>
    </row>
    <row r="252" spans="8:13" s="4" customFormat="1" x14ac:dyDescent="0.25">
      <c r="H252" s="145"/>
      <c r="J252" s="145"/>
      <c r="M252" s="97"/>
    </row>
    <row r="253" spans="8:13" s="4" customFormat="1" x14ac:dyDescent="0.25">
      <c r="H253" s="145"/>
      <c r="J253" s="145"/>
      <c r="M253" s="97"/>
    </row>
    <row r="254" spans="8:13" s="4" customFormat="1" x14ac:dyDescent="0.25">
      <c r="H254" s="145"/>
      <c r="J254" s="145"/>
      <c r="M254" s="97"/>
    </row>
    <row r="255" spans="8:13" s="4" customFormat="1" x14ac:dyDescent="0.25">
      <c r="H255" s="145"/>
      <c r="J255" s="145"/>
      <c r="M255" s="97"/>
    </row>
    <row r="256" spans="8:13" s="4" customFormat="1" x14ac:dyDescent="0.25">
      <c r="H256" s="145"/>
      <c r="J256" s="145"/>
      <c r="M256" s="97"/>
    </row>
    <row r="257" spans="8:13" s="4" customFormat="1" x14ac:dyDescent="0.25">
      <c r="H257" s="145"/>
      <c r="J257" s="145"/>
      <c r="M257" s="97"/>
    </row>
    <row r="258" spans="8:13" s="4" customFormat="1" x14ac:dyDescent="0.25">
      <c r="H258" s="145"/>
      <c r="J258" s="145"/>
      <c r="M258" s="97"/>
    </row>
    <row r="259" spans="8:13" s="4" customFormat="1" x14ac:dyDescent="0.25">
      <c r="H259" s="145"/>
      <c r="J259" s="145"/>
      <c r="M259" s="97"/>
    </row>
    <row r="260" spans="8:13" s="4" customFormat="1" x14ac:dyDescent="0.25">
      <c r="H260" s="145"/>
      <c r="J260" s="145"/>
      <c r="M260" s="97"/>
    </row>
    <row r="261" spans="8:13" s="4" customFormat="1" x14ac:dyDescent="0.25">
      <c r="H261" s="145"/>
      <c r="J261" s="145"/>
      <c r="M261" s="97"/>
    </row>
    <row r="262" spans="8:13" s="4" customFormat="1" x14ac:dyDescent="0.25">
      <c r="H262" s="145"/>
      <c r="J262" s="145"/>
      <c r="M262" s="97"/>
    </row>
    <row r="263" spans="8:13" s="4" customFormat="1" x14ac:dyDescent="0.25">
      <c r="H263" s="145"/>
      <c r="J263" s="145"/>
      <c r="M263" s="97"/>
    </row>
    <row r="264" spans="8:13" s="4" customFormat="1" x14ac:dyDescent="0.25">
      <c r="H264" s="145"/>
      <c r="J264" s="145"/>
      <c r="M264" s="97"/>
    </row>
    <row r="265" spans="8:13" s="4" customFormat="1" x14ac:dyDescent="0.25">
      <c r="H265" s="145"/>
      <c r="J265" s="145"/>
      <c r="M265" s="97"/>
    </row>
    <row r="266" spans="8:13" s="4" customFormat="1" x14ac:dyDescent="0.25">
      <c r="H266" s="145"/>
      <c r="J266" s="145"/>
      <c r="M266" s="97"/>
    </row>
    <row r="267" spans="8:13" s="4" customFormat="1" x14ac:dyDescent="0.25">
      <c r="H267" s="145"/>
      <c r="J267" s="145"/>
      <c r="M267" s="97"/>
    </row>
    <row r="268" spans="8:13" s="4" customFormat="1" x14ac:dyDescent="0.25">
      <c r="H268" s="145"/>
      <c r="J268" s="145"/>
      <c r="M268" s="97"/>
    </row>
    <row r="269" spans="8:13" s="4" customFormat="1" x14ac:dyDescent="0.25">
      <c r="H269" s="145"/>
      <c r="J269" s="145"/>
      <c r="M269" s="97"/>
    </row>
    <row r="270" spans="8:13" s="4" customFormat="1" x14ac:dyDescent="0.25">
      <c r="H270" s="145"/>
      <c r="J270" s="145"/>
      <c r="M270" s="97"/>
    </row>
    <row r="271" spans="8:13" s="4" customFormat="1" x14ac:dyDescent="0.25">
      <c r="H271" s="145"/>
      <c r="J271" s="145"/>
      <c r="M271" s="97"/>
    </row>
    <row r="272" spans="8:13" s="4" customFormat="1" x14ac:dyDescent="0.25">
      <c r="H272" s="145"/>
      <c r="J272" s="145"/>
      <c r="M272" s="97"/>
    </row>
    <row r="273" spans="8:13" s="4" customFormat="1" x14ac:dyDescent="0.25">
      <c r="H273" s="145"/>
      <c r="J273" s="145"/>
      <c r="M273" s="97"/>
    </row>
    <row r="274" spans="8:13" s="4" customFormat="1" x14ac:dyDescent="0.25">
      <c r="H274" s="145"/>
      <c r="J274" s="145"/>
      <c r="M274" s="97"/>
    </row>
    <row r="275" spans="8:13" s="4" customFormat="1" x14ac:dyDescent="0.25">
      <c r="H275" s="145"/>
      <c r="J275" s="145"/>
      <c r="M275" s="97"/>
    </row>
    <row r="276" spans="8:13" s="4" customFormat="1" x14ac:dyDescent="0.25">
      <c r="H276" s="145"/>
      <c r="J276" s="145"/>
      <c r="M276" s="97"/>
    </row>
    <row r="277" spans="8:13" s="4" customFormat="1" x14ac:dyDescent="0.25">
      <c r="H277" s="145"/>
      <c r="J277" s="145"/>
      <c r="M277" s="97"/>
    </row>
    <row r="278" spans="8:13" s="4" customFormat="1" x14ac:dyDescent="0.25">
      <c r="H278" s="145"/>
      <c r="J278" s="145"/>
      <c r="M278" s="97"/>
    </row>
    <row r="279" spans="8:13" s="4" customFormat="1" x14ac:dyDescent="0.25">
      <c r="H279" s="145"/>
      <c r="J279" s="145"/>
      <c r="M279" s="97"/>
    </row>
    <row r="280" spans="8:13" s="4" customFormat="1" x14ac:dyDescent="0.25">
      <c r="H280" s="145"/>
      <c r="J280" s="145"/>
      <c r="M280" s="97"/>
    </row>
    <row r="281" spans="8:13" s="4" customFormat="1" x14ac:dyDescent="0.25">
      <c r="H281" s="145"/>
      <c r="J281" s="145"/>
      <c r="M281" s="97"/>
    </row>
    <row r="282" spans="8:13" s="4" customFormat="1" x14ac:dyDescent="0.25">
      <c r="H282" s="145"/>
      <c r="J282" s="145"/>
      <c r="M282" s="97"/>
    </row>
    <row r="283" spans="8:13" s="4" customFormat="1" x14ac:dyDescent="0.25">
      <c r="H283" s="145"/>
      <c r="J283" s="145"/>
      <c r="M283" s="97"/>
    </row>
    <row r="284" spans="8:13" s="4" customFormat="1" x14ac:dyDescent="0.25">
      <c r="H284" s="145"/>
      <c r="J284" s="145"/>
      <c r="M284" s="97"/>
    </row>
    <row r="285" spans="8:13" s="4" customFormat="1" x14ac:dyDescent="0.25">
      <c r="H285" s="145"/>
      <c r="J285" s="145"/>
      <c r="M285" s="97"/>
    </row>
    <row r="286" spans="8:13" s="4" customFormat="1" ht="13.5" customHeight="1" x14ac:dyDescent="0.25">
      <c r="H286" s="145"/>
      <c r="J286" s="145"/>
      <c r="M286" s="97"/>
    </row>
    <row r="287" spans="8:13" s="4" customFormat="1" ht="12.75" customHeight="1" x14ac:dyDescent="0.25">
      <c r="H287" s="145"/>
      <c r="J287" s="145"/>
      <c r="M287" s="97"/>
    </row>
    <row r="288" spans="8:13" s="4" customFormat="1" ht="12.75" customHeight="1" x14ac:dyDescent="0.25">
      <c r="H288" s="145"/>
      <c r="J288" s="145"/>
      <c r="M288" s="97"/>
    </row>
    <row r="289" spans="8:13" s="4" customFormat="1" x14ac:dyDescent="0.25">
      <c r="H289" s="145"/>
      <c r="J289" s="145"/>
      <c r="M289" s="97"/>
    </row>
    <row r="290" spans="8:13" s="4" customFormat="1" x14ac:dyDescent="0.25">
      <c r="H290" s="145"/>
      <c r="J290" s="145"/>
      <c r="M290" s="97"/>
    </row>
    <row r="291" spans="8:13" s="4" customFormat="1" x14ac:dyDescent="0.25">
      <c r="H291" s="145"/>
      <c r="J291" s="145"/>
      <c r="M291" s="97"/>
    </row>
    <row r="292" spans="8:13" s="4" customFormat="1" x14ac:dyDescent="0.25">
      <c r="H292" s="145"/>
      <c r="J292" s="145"/>
      <c r="M292" s="97"/>
    </row>
    <row r="293" spans="8:13" s="4" customFormat="1" x14ac:dyDescent="0.25">
      <c r="H293" s="145"/>
      <c r="J293" s="145"/>
      <c r="M293" s="97"/>
    </row>
    <row r="294" spans="8:13" s="4" customFormat="1" x14ac:dyDescent="0.25">
      <c r="H294" s="145"/>
      <c r="J294" s="145"/>
      <c r="M294" s="97"/>
    </row>
    <row r="295" spans="8:13" s="4" customFormat="1" x14ac:dyDescent="0.25">
      <c r="H295" s="145"/>
      <c r="J295" s="145"/>
      <c r="M295" s="97"/>
    </row>
    <row r="296" spans="8:13" s="4" customFormat="1" x14ac:dyDescent="0.25">
      <c r="H296" s="145"/>
      <c r="J296" s="145"/>
      <c r="M296" s="97"/>
    </row>
    <row r="297" spans="8:13" s="4" customFormat="1" x14ac:dyDescent="0.25">
      <c r="H297" s="145"/>
      <c r="J297" s="145"/>
      <c r="M297" s="97"/>
    </row>
    <row r="298" spans="8:13" s="4" customFormat="1" x14ac:dyDescent="0.25">
      <c r="H298" s="145"/>
      <c r="J298" s="145"/>
      <c r="M298" s="97"/>
    </row>
    <row r="299" spans="8:13" s="4" customFormat="1" x14ac:dyDescent="0.25">
      <c r="H299" s="145"/>
      <c r="J299" s="145"/>
      <c r="M299" s="97"/>
    </row>
    <row r="300" spans="8:13" s="4" customFormat="1" x14ac:dyDescent="0.25">
      <c r="H300" s="145"/>
      <c r="J300" s="145"/>
      <c r="M300" s="97"/>
    </row>
    <row r="301" spans="8:13" s="4" customFormat="1" x14ac:dyDescent="0.25">
      <c r="H301" s="145"/>
      <c r="J301" s="145"/>
      <c r="M301" s="97"/>
    </row>
    <row r="302" spans="8:13" s="4" customFormat="1" x14ac:dyDescent="0.25">
      <c r="H302" s="145"/>
      <c r="J302" s="145"/>
      <c r="M302" s="97"/>
    </row>
    <row r="303" spans="8:13" s="4" customFormat="1" x14ac:dyDescent="0.25">
      <c r="H303" s="145"/>
      <c r="J303" s="145"/>
      <c r="M303" s="97"/>
    </row>
    <row r="304" spans="8:13" s="4" customFormat="1" x14ac:dyDescent="0.25">
      <c r="H304" s="145"/>
      <c r="J304" s="145"/>
      <c r="M304" s="97"/>
    </row>
    <row r="305" spans="1:13" s="4" customFormat="1" x14ac:dyDescent="0.25">
      <c r="H305" s="145"/>
      <c r="J305" s="145"/>
      <c r="M305" s="97"/>
    </row>
    <row r="306" spans="1:13" s="4" customFormat="1" ht="12.75" customHeight="1" x14ac:dyDescent="0.25">
      <c r="H306" s="145"/>
      <c r="J306" s="145"/>
      <c r="M306" s="97"/>
    </row>
    <row r="307" spans="1:13" s="4" customFormat="1" ht="12.75" customHeight="1" x14ac:dyDescent="0.25">
      <c r="H307" s="145"/>
      <c r="J307" s="145"/>
      <c r="M307" s="97"/>
    </row>
    <row r="308" spans="1:13" s="4" customFormat="1" ht="12.75" customHeight="1" x14ac:dyDescent="0.25">
      <c r="H308" s="145"/>
      <c r="J308" s="145"/>
      <c r="M308" s="97"/>
    </row>
    <row r="309" spans="1:13" s="4" customFormat="1" ht="12.75" customHeight="1" x14ac:dyDescent="0.25">
      <c r="H309" s="145"/>
      <c r="J309" s="145"/>
      <c r="M309" s="97"/>
    </row>
    <row r="310" spans="1:13" s="4" customFormat="1" ht="12.75" customHeight="1" x14ac:dyDescent="0.25">
      <c r="H310" s="145"/>
      <c r="J310" s="145"/>
      <c r="M310" s="97"/>
    </row>
    <row r="311" spans="1:13" s="4" customFormat="1" x14ac:dyDescent="0.25">
      <c r="H311" s="145"/>
      <c r="J311" s="145"/>
      <c r="M311" s="97"/>
    </row>
    <row r="312" spans="1:13" s="4" customFormat="1" x14ac:dyDescent="0.25">
      <c r="H312" s="145"/>
      <c r="J312" s="145"/>
      <c r="M312" s="97"/>
    </row>
    <row r="313" spans="1:13" s="4" customFormat="1" x14ac:dyDescent="0.25">
      <c r="H313" s="145"/>
      <c r="J313" s="145"/>
      <c r="M313" s="97"/>
    </row>
    <row r="314" spans="1:13" s="4" customFormat="1" x14ac:dyDescent="0.25">
      <c r="H314" s="145"/>
      <c r="J314" s="145"/>
      <c r="M314" s="97"/>
    </row>
    <row r="315" spans="1:13" s="4" customFormat="1" x14ac:dyDescent="0.25">
      <c r="H315" s="145"/>
      <c r="J315" s="145"/>
      <c r="M315" s="97"/>
    </row>
    <row r="316" spans="1:13" s="4" customFormat="1" x14ac:dyDescent="0.25">
      <c r="H316" s="145"/>
      <c r="J316" s="145"/>
      <c r="M316" s="97"/>
    </row>
    <row r="317" spans="1:13" s="4" customFormat="1" x14ac:dyDescent="0.25">
      <c r="H317" s="145"/>
      <c r="J317" s="145"/>
      <c r="M317" s="97"/>
    </row>
    <row r="318" spans="1:13" s="4" customFormat="1" x14ac:dyDescent="0.25">
      <c r="A318" s="196"/>
      <c r="H318" s="145"/>
      <c r="J318" s="145"/>
      <c r="M318" s="97"/>
    </row>
    <row r="319" spans="1:13" s="4" customFormat="1" x14ac:dyDescent="0.25">
      <c r="A319" s="196"/>
      <c r="H319" s="145"/>
      <c r="J319" s="145"/>
      <c r="M319" s="97"/>
    </row>
    <row r="320" spans="1:13" s="4" customFormat="1" x14ac:dyDescent="0.25">
      <c r="A320" s="196"/>
      <c r="H320" s="145"/>
      <c r="J320" s="145"/>
      <c r="M320" s="97"/>
    </row>
    <row r="321" spans="1:13" s="4" customFormat="1" x14ac:dyDescent="0.25">
      <c r="A321" s="196"/>
      <c r="H321" s="145"/>
      <c r="J321" s="145"/>
      <c r="M321" s="97"/>
    </row>
    <row r="322" spans="1:13" s="4" customFormat="1" x14ac:dyDescent="0.25">
      <c r="A322" s="196"/>
      <c r="H322" s="145"/>
      <c r="J322" s="145"/>
      <c r="M322" s="97"/>
    </row>
    <row r="323" spans="1:13" s="4" customFormat="1" x14ac:dyDescent="0.25">
      <c r="A323" s="196"/>
      <c r="H323" s="145"/>
      <c r="J323" s="145"/>
      <c r="M323" s="97"/>
    </row>
    <row r="324" spans="1:13" s="4" customFormat="1" x14ac:dyDescent="0.25">
      <c r="A324" s="196"/>
      <c r="H324" s="145"/>
      <c r="J324" s="145"/>
      <c r="M324" s="97"/>
    </row>
    <row r="325" spans="1:13" s="4" customFormat="1" x14ac:dyDescent="0.25">
      <c r="A325" s="196"/>
      <c r="H325" s="145"/>
      <c r="J325" s="145"/>
      <c r="M325" s="97"/>
    </row>
    <row r="326" spans="1:13" s="4" customFormat="1" x14ac:dyDescent="0.25">
      <c r="A326" s="197"/>
      <c r="H326" s="145"/>
      <c r="J326" s="145"/>
      <c r="M326" s="97"/>
    </row>
    <row r="327" spans="1:13" s="4" customFormat="1" x14ac:dyDescent="0.25">
      <c r="A327" s="198"/>
      <c r="H327" s="145"/>
      <c r="J327" s="145"/>
      <c r="M327" s="97"/>
    </row>
    <row r="328" spans="1:13" s="4" customFormat="1" x14ac:dyDescent="0.25">
      <c r="A328" s="198"/>
      <c r="H328" s="145"/>
      <c r="J328" s="145"/>
      <c r="M328" s="97"/>
    </row>
    <row r="329" spans="1:13" s="4" customFormat="1" x14ac:dyDescent="0.25">
      <c r="A329" s="199"/>
      <c r="H329" s="145"/>
      <c r="J329" s="145"/>
      <c r="M329" s="97"/>
    </row>
    <row r="330" spans="1:13" s="4" customFormat="1" x14ac:dyDescent="0.25">
      <c r="A330" s="200"/>
      <c r="H330" s="145"/>
      <c r="J330" s="145"/>
      <c r="M330" s="97"/>
    </row>
    <row r="331" spans="1:13" s="4" customFormat="1" x14ac:dyDescent="0.25">
      <c r="A331" s="200"/>
      <c r="H331" s="145"/>
      <c r="J331" s="145"/>
      <c r="M331" s="97"/>
    </row>
    <row r="332" spans="1:13" s="4" customFormat="1" x14ac:dyDescent="0.25">
      <c r="A332" s="196"/>
      <c r="H332" s="145"/>
      <c r="J332" s="145"/>
      <c r="M332" s="97"/>
    </row>
    <row r="333" spans="1:13" s="4" customFormat="1" x14ac:dyDescent="0.25">
      <c r="A333" s="196"/>
      <c r="H333" s="145"/>
      <c r="J333" s="145"/>
      <c r="M333" s="97"/>
    </row>
    <row r="334" spans="1:13" s="4" customFormat="1" x14ac:dyDescent="0.25">
      <c r="A334" s="196"/>
      <c r="H334" s="145"/>
      <c r="J334" s="145"/>
      <c r="M334" s="97"/>
    </row>
    <row r="335" spans="1:13" s="4" customFormat="1" x14ac:dyDescent="0.25">
      <c r="A335" s="196"/>
      <c r="H335" s="145"/>
      <c r="J335" s="145"/>
      <c r="M335" s="97"/>
    </row>
    <row r="336" spans="1:13" s="4" customFormat="1" x14ac:dyDescent="0.25">
      <c r="A336" s="196"/>
      <c r="H336" s="145"/>
      <c r="J336" s="145"/>
      <c r="M336" s="97"/>
    </row>
    <row r="337" spans="1:13" s="4" customFormat="1" x14ac:dyDescent="0.25">
      <c r="A337" s="196"/>
      <c r="H337" s="145"/>
      <c r="J337" s="145"/>
      <c r="M337" s="97"/>
    </row>
    <row r="338" spans="1:13" s="4" customFormat="1" x14ac:dyDescent="0.25">
      <c r="A338" s="196"/>
      <c r="H338" s="145"/>
      <c r="J338" s="145"/>
      <c r="M338" s="97"/>
    </row>
    <row r="339" spans="1:13" s="4" customFormat="1" x14ac:dyDescent="0.25">
      <c r="A339" s="196"/>
      <c r="H339" s="145"/>
      <c r="J339" s="145"/>
      <c r="M339" s="97"/>
    </row>
    <row r="340" spans="1:13" s="4" customFormat="1" x14ac:dyDescent="0.25">
      <c r="A340" s="196"/>
      <c r="H340" s="145"/>
      <c r="J340" s="145"/>
      <c r="M340" s="97"/>
    </row>
    <row r="341" spans="1:13" s="4" customFormat="1" x14ac:dyDescent="0.25">
      <c r="A341" s="196"/>
      <c r="H341" s="145"/>
      <c r="J341" s="145"/>
      <c r="M341" s="97"/>
    </row>
    <row r="342" spans="1:13" s="4" customFormat="1" x14ac:dyDescent="0.25">
      <c r="A342" s="196"/>
      <c r="H342" s="145"/>
      <c r="J342" s="145"/>
      <c r="M342" s="97"/>
    </row>
    <row r="343" spans="1:13" s="4" customFormat="1" x14ac:dyDescent="0.25">
      <c r="A343" s="196"/>
      <c r="H343" s="145"/>
      <c r="J343" s="145"/>
      <c r="M343" s="97"/>
    </row>
    <row r="344" spans="1:13" s="4" customFormat="1" x14ac:dyDescent="0.25">
      <c r="A344" s="196"/>
      <c r="H344" s="145"/>
      <c r="J344" s="145"/>
      <c r="M344" s="97"/>
    </row>
    <row r="345" spans="1:13" s="4" customFormat="1" x14ac:dyDescent="0.25">
      <c r="A345" s="196"/>
      <c r="H345" s="145"/>
      <c r="J345" s="145"/>
      <c r="M345" s="97"/>
    </row>
    <row r="346" spans="1:13" s="4" customFormat="1" x14ac:dyDescent="0.25">
      <c r="A346" s="196"/>
      <c r="H346" s="145"/>
      <c r="J346" s="145"/>
      <c r="M346" s="97"/>
    </row>
    <row r="347" spans="1:13" s="4" customFormat="1" x14ac:dyDescent="0.25">
      <c r="A347" s="196"/>
      <c r="H347" s="145"/>
      <c r="J347" s="145"/>
      <c r="M347" s="97"/>
    </row>
    <row r="348" spans="1:13" s="4" customFormat="1" x14ac:dyDescent="0.25">
      <c r="A348" s="196"/>
      <c r="H348" s="145"/>
      <c r="J348" s="145"/>
      <c r="M348" s="97"/>
    </row>
    <row r="349" spans="1:13" s="4" customFormat="1" x14ac:dyDescent="0.25">
      <c r="A349" s="196"/>
      <c r="H349" s="145"/>
      <c r="J349" s="145"/>
      <c r="M349" s="97"/>
    </row>
    <row r="350" spans="1:13" s="4" customFormat="1" x14ac:dyDescent="0.25">
      <c r="A350" s="196"/>
      <c r="H350" s="145"/>
      <c r="J350" s="145"/>
      <c r="M350" s="97"/>
    </row>
    <row r="351" spans="1:13" s="4" customFormat="1" x14ac:dyDescent="0.25">
      <c r="A351" s="196"/>
      <c r="H351" s="145"/>
      <c r="J351" s="145"/>
      <c r="M351" s="97"/>
    </row>
    <row r="352" spans="1:13" s="4" customFormat="1" x14ac:dyDescent="0.25">
      <c r="A352" s="196"/>
      <c r="H352" s="145"/>
      <c r="J352" s="145"/>
      <c r="M352" s="97"/>
    </row>
    <row r="353" spans="1:13" s="4" customFormat="1" x14ac:dyDescent="0.25">
      <c r="A353" s="196"/>
      <c r="H353" s="145"/>
      <c r="J353" s="145"/>
      <c r="M353" s="97"/>
    </row>
    <row r="354" spans="1:13" s="4" customFormat="1" ht="12.75" customHeight="1" x14ac:dyDescent="0.25">
      <c r="A354" s="196"/>
      <c r="H354" s="145"/>
      <c r="J354" s="145"/>
      <c r="M354" s="97"/>
    </row>
    <row r="355" spans="1:13" s="4" customFormat="1" ht="12.75" customHeight="1" x14ac:dyDescent="0.25">
      <c r="A355" s="196"/>
      <c r="H355" s="145"/>
      <c r="J355" s="145"/>
      <c r="M355" s="97"/>
    </row>
    <row r="356" spans="1:13" s="4" customFormat="1" ht="12.75" customHeight="1" x14ac:dyDescent="0.25">
      <c r="A356" s="196"/>
      <c r="H356" s="145"/>
      <c r="J356" s="145"/>
      <c r="M356" s="97"/>
    </row>
    <row r="357" spans="1:13" s="4" customFormat="1" ht="12.75" customHeight="1" x14ac:dyDescent="0.25">
      <c r="A357" s="196"/>
      <c r="H357" s="145"/>
      <c r="J357" s="145"/>
      <c r="M357" s="97"/>
    </row>
    <row r="358" spans="1:13" s="4" customFormat="1" ht="12.75" customHeight="1" x14ac:dyDescent="0.25">
      <c r="A358" s="196"/>
      <c r="H358" s="145"/>
      <c r="J358" s="145"/>
      <c r="M358" s="97"/>
    </row>
    <row r="359" spans="1:13" s="4" customFormat="1" ht="12.75" customHeight="1" x14ac:dyDescent="0.25">
      <c r="A359" s="196"/>
      <c r="H359" s="145"/>
      <c r="J359" s="145"/>
      <c r="M359" s="97"/>
    </row>
    <row r="360" spans="1:13" s="4" customFormat="1" x14ac:dyDescent="0.25">
      <c r="A360" s="196"/>
      <c r="H360" s="145"/>
      <c r="J360" s="145"/>
      <c r="M360" s="97"/>
    </row>
    <row r="361" spans="1:13" s="4" customFormat="1" x14ac:dyDescent="0.25">
      <c r="A361" s="196"/>
      <c r="H361" s="145"/>
      <c r="J361" s="145"/>
      <c r="M361" s="97"/>
    </row>
    <row r="362" spans="1:13" s="4" customFormat="1" x14ac:dyDescent="0.25">
      <c r="A362" s="196"/>
      <c r="H362" s="145"/>
      <c r="J362" s="145"/>
      <c r="M362" s="97"/>
    </row>
    <row r="363" spans="1:13" s="4" customFormat="1" x14ac:dyDescent="0.25">
      <c r="A363" s="196"/>
      <c r="H363" s="145"/>
      <c r="J363" s="145"/>
      <c r="M363" s="97"/>
    </row>
    <row r="364" spans="1:13" s="4" customFormat="1" x14ac:dyDescent="0.25">
      <c r="A364" s="196"/>
      <c r="H364" s="145"/>
      <c r="J364" s="145"/>
      <c r="M364" s="97"/>
    </row>
    <row r="365" spans="1:13" s="4" customFormat="1" x14ac:dyDescent="0.25">
      <c r="A365" s="196"/>
      <c r="H365" s="145"/>
      <c r="J365" s="145"/>
      <c r="M365" s="97"/>
    </row>
    <row r="366" spans="1:13" s="4" customFormat="1" x14ac:dyDescent="0.25">
      <c r="A366" s="196"/>
      <c r="H366" s="145"/>
      <c r="J366" s="145"/>
      <c r="M366" s="97"/>
    </row>
    <row r="367" spans="1:13" s="4" customFormat="1" x14ac:dyDescent="0.25">
      <c r="A367" s="196"/>
      <c r="H367" s="145"/>
      <c r="J367" s="145"/>
      <c r="M367" s="97"/>
    </row>
    <row r="368" spans="1:13" s="4" customFormat="1" x14ac:dyDescent="0.25">
      <c r="A368" s="196"/>
      <c r="H368" s="145"/>
      <c r="J368" s="145"/>
      <c r="M368" s="97"/>
    </row>
    <row r="369" spans="1:13" s="4" customFormat="1" x14ac:dyDescent="0.25">
      <c r="A369" s="196"/>
      <c r="H369" s="145"/>
      <c r="J369" s="145"/>
      <c r="M369" s="97"/>
    </row>
    <row r="370" spans="1:13" x14ac:dyDescent="0.25">
      <c r="A370" s="1705"/>
    </row>
    <row r="371" spans="1:13" x14ac:dyDescent="0.25">
      <c r="A371" s="1705"/>
      <c r="H371"/>
      <c r="J371"/>
      <c r="M371"/>
    </row>
  </sheetData>
  <mergeCells count="129">
    <mergeCell ref="C79:O79"/>
    <mergeCell ref="AD65:AE65"/>
    <mergeCell ref="L66:L67"/>
    <mergeCell ref="M66:O66"/>
    <mergeCell ref="T66:T67"/>
    <mergeCell ref="U66:U67"/>
    <mergeCell ref="W66:W67"/>
    <mergeCell ref="X66:Z66"/>
    <mergeCell ref="AD66:AD67"/>
    <mergeCell ref="AE66:AE67"/>
    <mergeCell ref="T65:U65"/>
    <mergeCell ref="V65:V67"/>
    <mergeCell ref="W65:Z65"/>
    <mergeCell ref="AA65:AA67"/>
    <mergeCell ref="AB65:AB67"/>
    <mergeCell ref="AC65:AC67"/>
    <mergeCell ref="J65:J67"/>
    <mergeCell ref="K65:K67"/>
    <mergeCell ref="L65:O65"/>
    <mergeCell ref="P65:P67"/>
    <mergeCell ref="Q65:Q67"/>
    <mergeCell ref="S65:S67"/>
    <mergeCell ref="B63:AG63"/>
    <mergeCell ref="B64:B67"/>
    <mergeCell ref="C64:C67"/>
    <mergeCell ref="G64:G67"/>
    <mergeCell ref="H64:J64"/>
    <mergeCell ref="K64:U64"/>
    <mergeCell ref="V64:AE64"/>
    <mergeCell ref="AG64:AG67"/>
    <mergeCell ref="H65:H67"/>
    <mergeCell ref="I65:I67"/>
    <mergeCell ref="AD50:AE50"/>
    <mergeCell ref="L51:L52"/>
    <mergeCell ref="M51:O51"/>
    <mergeCell ref="T51:T52"/>
    <mergeCell ref="U51:U52"/>
    <mergeCell ref="W51:W52"/>
    <mergeCell ref="X51:Z51"/>
    <mergeCell ref="AD51:AD52"/>
    <mergeCell ref="AE51:AE52"/>
    <mergeCell ref="T50:U50"/>
    <mergeCell ref="V50:V52"/>
    <mergeCell ref="W50:Z50"/>
    <mergeCell ref="AA50:AA52"/>
    <mergeCell ref="AB50:AB52"/>
    <mergeCell ref="AC50:AC52"/>
    <mergeCell ref="J50:J52"/>
    <mergeCell ref="K50:K52"/>
    <mergeCell ref="L50:O50"/>
    <mergeCell ref="P50:P52"/>
    <mergeCell ref="Q50:Q52"/>
    <mergeCell ref="S50:S52"/>
    <mergeCell ref="B48:AG48"/>
    <mergeCell ref="B49:B52"/>
    <mergeCell ref="C49:C52"/>
    <mergeCell ref="G49:G52"/>
    <mergeCell ref="H49:J49"/>
    <mergeCell ref="K49:U49"/>
    <mergeCell ref="V49:AE49"/>
    <mergeCell ref="AG49:AG52"/>
    <mergeCell ref="H50:H52"/>
    <mergeCell ref="I50:I52"/>
    <mergeCell ref="AC35:AC37"/>
    <mergeCell ref="AD35:AE35"/>
    <mergeCell ref="L36:L37"/>
    <mergeCell ref="M36:O36"/>
    <mergeCell ref="T36:T37"/>
    <mergeCell ref="U36:U37"/>
    <mergeCell ref="W36:W37"/>
    <mergeCell ref="X36:Z36"/>
    <mergeCell ref="AD36:AD37"/>
    <mergeCell ref="AE36:AE37"/>
    <mergeCell ref="S35:S37"/>
    <mergeCell ref="T35:U35"/>
    <mergeCell ref="V35:V37"/>
    <mergeCell ref="W35:Z35"/>
    <mergeCell ref="AA35:AA37"/>
    <mergeCell ref="AB35:AB37"/>
    <mergeCell ref="I35:I37"/>
    <mergeCell ref="J35:J37"/>
    <mergeCell ref="K35:K37"/>
    <mergeCell ref="L35:O35"/>
    <mergeCell ref="P35:P37"/>
    <mergeCell ref="Q35:Q37"/>
    <mergeCell ref="B9:AG9"/>
    <mergeCell ref="B33:AG33"/>
    <mergeCell ref="B34:B37"/>
    <mergeCell ref="C34:C37"/>
    <mergeCell ref="G34:G37"/>
    <mergeCell ref="H34:J34"/>
    <mergeCell ref="K34:U34"/>
    <mergeCell ref="V34:AE34"/>
    <mergeCell ref="AG34:AG37"/>
    <mergeCell ref="H35:H37"/>
    <mergeCell ref="L7:L8"/>
    <mergeCell ref="M7:O7"/>
    <mergeCell ref="T7:T8"/>
    <mergeCell ref="U7:U8"/>
    <mergeCell ref="W7:W8"/>
    <mergeCell ref="X7:Z7"/>
    <mergeCell ref="V6:V8"/>
    <mergeCell ref="W6:Z6"/>
    <mergeCell ref="AA6:AA8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  <mergeCell ref="T6:U6"/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382"/>
  <sheetViews>
    <sheetView workbookViewId="0">
      <selection activeCell="Q16" sqref="Q16"/>
    </sheetView>
  </sheetViews>
  <sheetFormatPr defaultRowHeight="15" x14ac:dyDescent="0.25"/>
  <cols>
    <col min="1" max="1" width="3.42578125" customWidth="1"/>
    <col min="2" max="2" width="9.28515625" customWidth="1"/>
    <col min="3" max="3" width="27.7109375" customWidth="1"/>
    <col min="4" max="6" width="5.140625" hidden="1" customWidth="1"/>
    <col min="7" max="7" width="10.28515625" hidden="1" customWidth="1"/>
    <col min="8" max="8" width="7" style="1" customWidth="1"/>
    <col min="9" max="9" width="7" hidden="1" customWidth="1"/>
    <col min="10" max="10" width="8.85546875" style="1" customWidth="1"/>
    <col min="11" max="15" width="6.5703125" customWidth="1"/>
    <col min="16" max="16" width="7.42578125" customWidth="1"/>
    <col min="17" max="17" width="6.5703125" customWidth="1"/>
    <col min="18" max="18" width="6.5703125" hidden="1" customWidth="1"/>
    <col min="19" max="21" width="6.5703125" customWidth="1"/>
    <col min="22" max="24" width="7.140625" customWidth="1"/>
    <col min="25" max="31" width="7" customWidth="1"/>
    <col min="32" max="32" width="9.5703125" hidden="1" customWidth="1"/>
    <col min="33" max="33" width="12.28515625" hidden="1" customWidth="1"/>
  </cols>
  <sheetData>
    <row r="1" spans="1:34" ht="0.75" customHeight="1" x14ac:dyDescent="0.25"/>
    <row r="2" spans="1:34" ht="15" customHeight="1" x14ac:dyDescent="0.3">
      <c r="AB2" s="1736"/>
      <c r="AC2" s="1736"/>
      <c r="AD2" s="1736"/>
      <c r="AE2" s="1736"/>
      <c r="AF2" s="2"/>
    </row>
    <row r="3" spans="1:34" ht="36" customHeight="1" x14ac:dyDescent="0.35">
      <c r="H3" s="1737" t="s">
        <v>0</v>
      </c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1738"/>
      <c r="AD3" s="3" t="s">
        <v>175</v>
      </c>
      <c r="AE3" s="3"/>
      <c r="AF3" s="3"/>
      <c r="AG3" s="3"/>
    </row>
    <row r="4" spans="1:34" ht="21.75" customHeight="1" thickBot="1" x14ac:dyDescent="0.35">
      <c r="B4" s="1739" t="s">
        <v>1</v>
      </c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  <c r="AG4" s="1739"/>
    </row>
    <row r="5" spans="1:34" s="4" customFormat="1" ht="25.5" customHeight="1" thickBot="1" x14ac:dyDescent="0.3">
      <c r="B5" s="1740" t="s">
        <v>2</v>
      </c>
      <c r="C5" s="1741" t="s">
        <v>3</v>
      </c>
      <c r="D5" s="5"/>
      <c r="E5" s="5"/>
      <c r="F5" s="5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176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177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</row>
    <row r="6" spans="1:34" s="4" customFormat="1" ht="27.75" customHeight="1" thickBot="1" x14ac:dyDescent="0.3">
      <c r="B6" s="1740"/>
      <c r="C6" s="1741"/>
      <c r="D6" s="5"/>
      <c r="E6" s="5"/>
      <c r="F6" s="5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</row>
    <row r="7" spans="1:34" s="4" customFormat="1" ht="18" customHeight="1" thickBot="1" x14ac:dyDescent="0.3">
      <c r="B7" s="1740"/>
      <c r="C7" s="1741"/>
      <c r="D7" s="5"/>
      <c r="E7" s="5"/>
      <c r="F7" s="5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</row>
    <row r="8" spans="1:34" s="4" customFormat="1" ht="168.75" customHeight="1" thickBot="1" x14ac:dyDescent="0.3">
      <c r="B8" s="1740"/>
      <c r="C8" s="1741"/>
      <c r="D8" s="5"/>
      <c r="E8" s="5"/>
      <c r="F8" s="5"/>
      <c r="G8" s="1740"/>
      <c r="H8" s="1740"/>
      <c r="I8" s="1744"/>
      <c r="J8" s="1747"/>
      <c r="K8" s="1744"/>
      <c r="L8" s="1725"/>
      <c r="M8" s="6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6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</row>
    <row r="9" spans="1:34" s="4" customFormat="1" ht="18.75" customHeight="1" thickBot="1" x14ac:dyDescent="0.3">
      <c r="A9" s="288"/>
      <c r="B9" s="1767"/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</row>
    <row r="10" spans="1:34" s="7" customFormat="1" ht="18.75" customHeight="1" thickBot="1" x14ac:dyDescent="0.3">
      <c r="B10" s="8" t="s">
        <v>25</v>
      </c>
      <c r="C10" s="210" t="s">
        <v>26</v>
      </c>
      <c r="D10" s="10" t="s">
        <v>27</v>
      </c>
      <c r="E10" s="10" t="s">
        <v>28</v>
      </c>
      <c r="F10" s="10"/>
      <c r="G10" s="10">
        <f>AH8</f>
        <v>0</v>
      </c>
      <c r="H10" s="11">
        <v>140</v>
      </c>
      <c r="I10" s="12"/>
      <c r="J10" s="58">
        <f>K10+V10</f>
        <v>48</v>
      </c>
      <c r="K10" s="12">
        <f>L10+P10</f>
        <v>32</v>
      </c>
      <c r="L10" s="14">
        <f>SUM(M10:O10)</f>
        <v>26</v>
      </c>
      <c r="M10" s="14">
        <v>26</v>
      </c>
      <c r="N10" s="14"/>
      <c r="O10" s="14"/>
      <c r="P10" s="14">
        <v>6</v>
      </c>
      <c r="Q10" s="14"/>
      <c r="R10" s="14"/>
      <c r="S10" s="14"/>
      <c r="T10" s="14"/>
      <c r="U10" s="13" t="s">
        <v>62</v>
      </c>
      <c r="V10" s="12">
        <f>W10+AA10</f>
        <v>16</v>
      </c>
      <c r="W10" s="14">
        <f>SUM(X10:Z10)</f>
        <v>14</v>
      </c>
      <c r="X10" s="14">
        <v>14</v>
      </c>
      <c r="Y10" s="14"/>
      <c r="Z10" s="14"/>
      <c r="AA10" s="14">
        <v>2</v>
      </c>
      <c r="AB10" s="14"/>
      <c r="AC10" s="14"/>
      <c r="AD10" s="14" t="s">
        <v>31</v>
      </c>
      <c r="AE10" s="58"/>
      <c r="AF10" s="12"/>
      <c r="AG10" s="14"/>
    </row>
    <row r="11" spans="1:34" s="7" customFormat="1" ht="18.75" customHeight="1" thickBot="1" x14ac:dyDescent="0.3">
      <c r="B11" s="8" t="s">
        <v>32</v>
      </c>
      <c r="C11" s="210" t="s">
        <v>33</v>
      </c>
      <c r="D11" s="10"/>
      <c r="E11" s="10" t="s">
        <v>34</v>
      </c>
      <c r="F11" s="10"/>
      <c r="G11" s="10" t="s">
        <v>35</v>
      </c>
      <c r="H11" s="11">
        <v>210</v>
      </c>
      <c r="I11" s="12"/>
      <c r="J11" s="58">
        <f t="shared" ref="J11:J35" si="0">K11+V11</f>
        <v>56</v>
      </c>
      <c r="K11" s="12">
        <f t="shared" ref="K11:K32" si="1">L11+P11</f>
        <v>34</v>
      </c>
      <c r="L11" s="14">
        <f t="shared" ref="L11:L32" si="2">SUM(M11:O11)</f>
        <v>26</v>
      </c>
      <c r="M11" s="14">
        <v>26</v>
      </c>
      <c r="N11" s="14"/>
      <c r="O11" s="14"/>
      <c r="P11" s="14">
        <v>8</v>
      </c>
      <c r="Q11" s="14"/>
      <c r="R11" s="14"/>
      <c r="S11" s="14"/>
      <c r="T11" s="14"/>
      <c r="U11" s="13" t="s">
        <v>62</v>
      </c>
      <c r="V11" s="12">
        <f t="shared" ref="V11:V35" si="3">W11+AA11</f>
        <v>22</v>
      </c>
      <c r="W11" s="14">
        <f t="shared" ref="W11:W35" si="4">SUM(X11:Z11)</f>
        <v>14</v>
      </c>
      <c r="X11" s="14">
        <v>14</v>
      </c>
      <c r="Y11" s="14"/>
      <c r="Z11" s="14"/>
      <c r="AA11" s="14">
        <v>8</v>
      </c>
      <c r="AB11" s="14"/>
      <c r="AC11" s="14"/>
      <c r="AD11" s="14"/>
      <c r="AE11" s="13" t="s">
        <v>62</v>
      </c>
      <c r="AF11" s="12"/>
      <c r="AG11" s="14"/>
    </row>
    <row r="12" spans="1:34" s="7" customFormat="1" ht="18.75" customHeight="1" thickBot="1" x14ac:dyDescent="0.3">
      <c r="B12" s="50" t="s">
        <v>36</v>
      </c>
      <c r="C12" s="210" t="s">
        <v>37</v>
      </c>
      <c r="D12" s="10"/>
      <c r="E12" s="10" t="s">
        <v>38</v>
      </c>
      <c r="F12" s="10"/>
      <c r="G12" s="9" t="s">
        <v>39</v>
      </c>
      <c r="H12" s="11">
        <v>160</v>
      </c>
      <c r="I12" s="12"/>
      <c r="J12" s="58">
        <f t="shared" si="0"/>
        <v>64</v>
      </c>
      <c r="K12" s="12">
        <f t="shared" si="1"/>
        <v>30</v>
      </c>
      <c r="L12" s="14">
        <f t="shared" si="2"/>
        <v>26</v>
      </c>
      <c r="M12" s="14"/>
      <c r="N12" s="14"/>
      <c r="O12" s="14">
        <v>26</v>
      </c>
      <c r="P12" s="14">
        <v>4</v>
      </c>
      <c r="Q12" s="14"/>
      <c r="R12" s="14"/>
      <c r="S12" s="14"/>
      <c r="T12" s="14"/>
      <c r="U12" s="13" t="s">
        <v>62</v>
      </c>
      <c r="V12" s="12">
        <f t="shared" si="3"/>
        <v>34</v>
      </c>
      <c r="W12" s="14">
        <f t="shared" si="4"/>
        <v>28</v>
      </c>
      <c r="X12" s="14"/>
      <c r="Y12" s="14"/>
      <c r="Z12" s="14">
        <v>28</v>
      </c>
      <c r="AA12" s="14">
        <v>6</v>
      </c>
      <c r="AB12" s="14"/>
      <c r="AC12" s="14"/>
      <c r="AD12" s="14"/>
      <c r="AE12" s="13" t="s">
        <v>62</v>
      </c>
      <c r="AF12" s="12"/>
      <c r="AG12" s="14"/>
    </row>
    <row r="13" spans="1:34" s="7" customFormat="1" ht="15.75" customHeight="1" thickBot="1" x14ac:dyDescent="0.3">
      <c r="A13" s="22"/>
      <c r="B13" s="213" t="s">
        <v>43</v>
      </c>
      <c r="C13" s="210" t="s">
        <v>44</v>
      </c>
      <c r="D13" s="23"/>
      <c r="E13" s="23"/>
      <c r="F13" s="23"/>
      <c r="G13" s="10" t="s">
        <v>45</v>
      </c>
      <c r="H13" s="11">
        <v>280</v>
      </c>
      <c r="I13" s="24"/>
      <c r="J13" s="58">
        <f t="shared" si="0"/>
        <v>134</v>
      </c>
      <c r="K13" s="12">
        <f t="shared" si="1"/>
        <v>62</v>
      </c>
      <c r="L13" s="14">
        <f t="shared" si="2"/>
        <v>52</v>
      </c>
      <c r="M13" s="14">
        <v>52</v>
      </c>
      <c r="N13" s="25"/>
      <c r="O13" s="25"/>
      <c r="P13" s="25">
        <v>10</v>
      </c>
      <c r="Q13" s="25"/>
      <c r="R13" s="25"/>
      <c r="S13" s="25"/>
      <c r="T13" s="26"/>
      <c r="U13" s="13" t="s">
        <v>62</v>
      </c>
      <c r="V13" s="12">
        <f t="shared" si="3"/>
        <v>72</v>
      </c>
      <c r="W13" s="14">
        <f t="shared" si="4"/>
        <v>60</v>
      </c>
      <c r="X13" s="26">
        <v>60</v>
      </c>
      <c r="Y13" s="26"/>
      <c r="Z13" s="26"/>
      <c r="AA13" s="26">
        <v>12</v>
      </c>
      <c r="AB13" s="28"/>
      <c r="AC13" s="25"/>
      <c r="AD13" s="26" t="s">
        <v>31</v>
      </c>
      <c r="AE13" s="71"/>
      <c r="AF13" s="30"/>
      <c r="AG13" s="31"/>
    </row>
    <row r="14" spans="1:34" s="7" customFormat="1" ht="15.75" customHeight="1" thickBot="1" x14ac:dyDescent="0.3">
      <c r="A14" s="289"/>
      <c r="B14" s="8" t="s">
        <v>46</v>
      </c>
      <c r="C14" s="210" t="s">
        <v>47</v>
      </c>
      <c r="D14" s="33"/>
      <c r="E14" s="33"/>
      <c r="F14" s="33"/>
      <c r="G14" s="10" t="s">
        <v>48</v>
      </c>
      <c r="H14" s="11">
        <v>180</v>
      </c>
      <c r="I14" s="34"/>
      <c r="J14" s="58">
        <f t="shared" si="0"/>
        <v>82</v>
      </c>
      <c r="K14" s="12">
        <f t="shared" si="1"/>
        <v>38</v>
      </c>
      <c r="L14" s="14">
        <f t="shared" si="2"/>
        <v>34</v>
      </c>
      <c r="M14" s="290">
        <v>30</v>
      </c>
      <c r="N14" s="290">
        <v>4</v>
      </c>
      <c r="O14" s="290"/>
      <c r="P14" s="290">
        <v>4</v>
      </c>
      <c r="Q14" s="290"/>
      <c r="R14" s="290"/>
      <c r="S14" s="290"/>
      <c r="T14" s="290"/>
      <c r="U14" s="13" t="s">
        <v>62</v>
      </c>
      <c r="V14" s="12">
        <f t="shared" si="3"/>
        <v>44</v>
      </c>
      <c r="W14" s="14">
        <f t="shared" si="4"/>
        <v>40</v>
      </c>
      <c r="X14" s="290">
        <v>24</v>
      </c>
      <c r="Y14" s="290">
        <v>16</v>
      </c>
      <c r="Z14" s="35"/>
      <c r="AA14" s="35">
        <v>4</v>
      </c>
      <c r="AB14" s="35"/>
      <c r="AC14" s="35"/>
      <c r="AD14" s="35"/>
      <c r="AE14" s="13" t="s">
        <v>62</v>
      </c>
      <c r="AF14" s="30"/>
      <c r="AG14" s="31"/>
    </row>
    <row r="15" spans="1:34" s="7" customFormat="1" ht="15.75" customHeight="1" thickBot="1" x14ac:dyDescent="0.3">
      <c r="A15" s="289"/>
      <c r="B15" s="8" t="s">
        <v>49</v>
      </c>
      <c r="C15" s="210" t="s">
        <v>50</v>
      </c>
      <c r="D15" s="17"/>
      <c r="E15" s="17"/>
      <c r="F15" s="17"/>
      <c r="G15" s="10" t="s">
        <v>51</v>
      </c>
      <c r="H15" s="11">
        <v>100</v>
      </c>
      <c r="I15" s="12"/>
      <c r="J15" s="58">
        <f t="shared" si="0"/>
        <v>20</v>
      </c>
      <c r="K15" s="12">
        <f t="shared" si="1"/>
        <v>20</v>
      </c>
      <c r="L15" s="14">
        <f t="shared" si="2"/>
        <v>14</v>
      </c>
      <c r="M15" s="290">
        <v>8</v>
      </c>
      <c r="N15" s="290"/>
      <c r="O15" s="290">
        <v>6</v>
      </c>
      <c r="P15" s="290">
        <v>6</v>
      </c>
      <c r="Q15" s="222"/>
      <c r="R15" s="222"/>
      <c r="S15" s="222"/>
      <c r="T15" s="222"/>
      <c r="U15" s="13" t="s">
        <v>62</v>
      </c>
      <c r="V15" s="12"/>
      <c r="W15" s="14"/>
      <c r="X15" s="290"/>
      <c r="Y15" s="290"/>
      <c r="Z15" s="35"/>
      <c r="AA15" s="35"/>
      <c r="AB15" s="14"/>
      <c r="AC15" s="14"/>
      <c r="AD15" s="35" t="s">
        <v>31</v>
      </c>
      <c r="AE15" s="58"/>
      <c r="AF15" s="30"/>
      <c r="AG15" s="31"/>
    </row>
    <row r="16" spans="1:34" s="7" customFormat="1" ht="21.75" customHeight="1" thickBot="1" x14ac:dyDescent="0.3">
      <c r="B16" s="8" t="s">
        <v>52</v>
      </c>
      <c r="C16" s="210" t="s">
        <v>53</v>
      </c>
      <c r="D16" s="8"/>
      <c r="E16" s="9"/>
      <c r="F16" s="8"/>
      <c r="G16" s="10" t="s">
        <v>54</v>
      </c>
      <c r="H16" s="40">
        <v>160</v>
      </c>
      <c r="I16" s="12"/>
      <c r="J16" s="58">
        <f t="shared" si="0"/>
        <v>88</v>
      </c>
      <c r="K16" s="12">
        <f t="shared" si="1"/>
        <v>50</v>
      </c>
      <c r="L16" s="14">
        <f t="shared" si="2"/>
        <v>46</v>
      </c>
      <c r="M16" s="35"/>
      <c r="N16" s="35"/>
      <c r="O16" s="35">
        <v>46</v>
      </c>
      <c r="P16" s="35">
        <v>4</v>
      </c>
      <c r="Q16" s="14"/>
      <c r="R16" s="14"/>
      <c r="S16" s="14"/>
      <c r="T16" s="14"/>
      <c r="U16" s="58" t="s">
        <v>62</v>
      </c>
      <c r="V16" s="12">
        <f t="shared" si="3"/>
        <v>38</v>
      </c>
      <c r="W16" s="14">
        <f t="shared" si="4"/>
        <v>32</v>
      </c>
      <c r="X16" s="35"/>
      <c r="Y16" s="35"/>
      <c r="Z16" s="35">
        <v>32</v>
      </c>
      <c r="AA16" s="35">
        <v>6</v>
      </c>
      <c r="AB16" s="14"/>
      <c r="AC16" s="14"/>
      <c r="AD16" s="14"/>
      <c r="AE16" s="13" t="s">
        <v>62</v>
      </c>
      <c r="AF16" s="30"/>
      <c r="AG16" s="291"/>
      <c r="AH16" s="292"/>
    </row>
    <row r="17" spans="1:43" s="7" customFormat="1" ht="21.75" customHeight="1" thickBot="1" x14ac:dyDescent="0.3">
      <c r="B17" s="8" t="s">
        <v>178</v>
      </c>
      <c r="C17" s="214" t="s">
        <v>41</v>
      </c>
      <c r="D17" s="8"/>
      <c r="E17" s="9"/>
      <c r="F17" s="8"/>
      <c r="G17" s="10" t="s">
        <v>73</v>
      </c>
      <c r="H17" s="293" t="s">
        <v>179</v>
      </c>
      <c r="I17" s="12"/>
      <c r="J17" s="58">
        <f t="shared" si="0"/>
        <v>34</v>
      </c>
      <c r="K17" s="12">
        <f t="shared" si="1"/>
        <v>34</v>
      </c>
      <c r="L17" s="14">
        <f t="shared" si="2"/>
        <v>26</v>
      </c>
      <c r="M17" s="35">
        <v>26</v>
      </c>
      <c r="N17" s="35"/>
      <c r="O17" s="35"/>
      <c r="P17" s="35">
        <v>8</v>
      </c>
      <c r="Q17" s="14"/>
      <c r="R17" s="14"/>
      <c r="S17" s="14"/>
      <c r="T17" s="14"/>
      <c r="U17" s="58"/>
      <c r="V17" s="12"/>
      <c r="W17" s="14"/>
      <c r="X17" s="35"/>
      <c r="Y17" s="35"/>
      <c r="Z17" s="35"/>
      <c r="AA17" s="35"/>
      <c r="AB17" s="14"/>
      <c r="AC17" s="14"/>
      <c r="AD17" s="14"/>
      <c r="AE17" s="60"/>
      <c r="AF17" s="30"/>
      <c r="AG17" s="291"/>
      <c r="AH17" s="292"/>
    </row>
    <row r="18" spans="1:43" s="7" customFormat="1" ht="21" customHeight="1" thickBot="1" x14ac:dyDescent="0.3">
      <c r="B18" s="41" t="s">
        <v>55</v>
      </c>
      <c r="C18" s="42" t="s">
        <v>56</v>
      </c>
      <c r="D18" s="17"/>
      <c r="E18" s="17"/>
      <c r="F18" s="17"/>
      <c r="G18" s="43" t="s">
        <v>180</v>
      </c>
      <c r="H18" s="44">
        <v>54</v>
      </c>
      <c r="I18" s="14"/>
      <c r="J18" s="58">
        <f t="shared" si="0"/>
        <v>54</v>
      </c>
      <c r="K18" s="12">
        <f t="shared" si="1"/>
        <v>54</v>
      </c>
      <c r="L18" s="14">
        <f t="shared" si="2"/>
        <v>34</v>
      </c>
      <c r="M18" s="35">
        <v>20</v>
      </c>
      <c r="N18" s="35"/>
      <c r="O18" s="35">
        <v>14</v>
      </c>
      <c r="P18" s="35">
        <v>20</v>
      </c>
      <c r="Q18" s="14"/>
      <c r="R18" s="14"/>
      <c r="S18" s="14"/>
      <c r="T18" s="14" t="s">
        <v>58</v>
      </c>
      <c r="U18" s="13"/>
      <c r="V18" s="12"/>
      <c r="W18" s="14"/>
      <c r="X18" s="35"/>
      <c r="Y18" s="35"/>
      <c r="Z18" s="35"/>
      <c r="AA18" s="35"/>
      <c r="AB18" s="14"/>
      <c r="AC18" s="14"/>
      <c r="AD18" s="14"/>
      <c r="AE18" s="13"/>
      <c r="AF18" s="30"/>
      <c r="AG18" s="39"/>
    </row>
    <row r="19" spans="1:43" s="7" customFormat="1" ht="21" customHeight="1" thickBot="1" x14ac:dyDescent="0.3">
      <c r="B19" s="41" t="s">
        <v>66</v>
      </c>
      <c r="C19" s="42" t="s">
        <v>67</v>
      </c>
      <c r="D19" s="17"/>
      <c r="E19" s="17"/>
      <c r="F19" s="17"/>
      <c r="G19" s="43" t="s">
        <v>180</v>
      </c>
      <c r="H19" s="44">
        <v>54</v>
      </c>
      <c r="I19" s="14"/>
      <c r="J19" s="58">
        <f t="shared" si="0"/>
        <v>54</v>
      </c>
      <c r="K19" s="12"/>
      <c r="L19" s="14"/>
      <c r="M19" s="35"/>
      <c r="N19" s="35"/>
      <c r="O19" s="35"/>
      <c r="P19" s="35"/>
      <c r="Q19" s="14"/>
      <c r="R19" s="14"/>
      <c r="S19" s="14"/>
      <c r="T19" s="14"/>
      <c r="U19" s="13"/>
      <c r="V19" s="12">
        <f t="shared" si="3"/>
        <v>54</v>
      </c>
      <c r="W19" s="14">
        <f t="shared" si="4"/>
        <v>28</v>
      </c>
      <c r="X19" s="35">
        <v>20</v>
      </c>
      <c r="Y19" s="35"/>
      <c r="Z19" s="35">
        <v>8</v>
      </c>
      <c r="AA19" s="35">
        <v>26</v>
      </c>
      <c r="AB19" s="14"/>
      <c r="AC19" s="14"/>
      <c r="AD19" s="14"/>
      <c r="AE19" s="13" t="s">
        <v>62</v>
      </c>
      <c r="AF19" s="30"/>
      <c r="AG19" s="39"/>
    </row>
    <row r="20" spans="1:43" s="7" customFormat="1" ht="24" customHeight="1" thickBot="1" x14ac:dyDescent="0.3">
      <c r="B20" s="41" t="s">
        <v>63</v>
      </c>
      <c r="C20" s="42" t="s">
        <v>181</v>
      </c>
      <c r="D20" s="17"/>
      <c r="E20" s="17"/>
      <c r="F20" s="17"/>
      <c r="G20" s="43" t="s">
        <v>180</v>
      </c>
      <c r="H20" s="44">
        <v>54</v>
      </c>
      <c r="I20" s="14"/>
      <c r="J20" s="58">
        <f t="shared" si="0"/>
        <v>54</v>
      </c>
      <c r="K20" s="12">
        <f t="shared" si="1"/>
        <v>54</v>
      </c>
      <c r="L20" s="14">
        <f t="shared" si="2"/>
        <v>36</v>
      </c>
      <c r="M20" s="35">
        <v>28</v>
      </c>
      <c r="N20" s="35"/>
      <c r="O20" s="35">
        <v>8</v>
      </c>
      <c r="P20" s="35">
        <v>18</v>
      </c>
      <c r="Q20" s="14"/>
      <c r="R20" s="14"/>
      <c r="S20" s="14"/>
      <c r="T20" s="14"/>
      <c r="U20" s="13" t="s">
        <v>62</v>
      </c>
      <c r="V20" s="12"/>
      <c r="W20" s="14"/>
      <c r="X20" s="35"/>
      <c r="Y20" s="35"/>
      <c r="Z20" s="35"/>
      <c r="AA20" s="35"/>
      <c r="AB20" s="14"/>
      <c r="AC20" s="14"/>
      <c r="AD20" s="14"/>
      <c r="AE20" s="13"/>
      <c r="AF20" s="30"/>
      <c r="AG20" s="39"/>
    </row>
    <row r="21" spans="1:43" s="7" customFormat="1" ht="24" customHeight="1" thickBot="1" x14ac:dyDescent="0.3">
      <c r="B21" s="41" t="s">
        <v>69</v>
      </c>
      <c r="C21" s="42" t="s">
        <v>64</v>
      </c>
      <c r="D21" s="17"/>
      <c r="E21" s="17"/>
      <c r="F21" s="17"/>
      <c r="G21" s="43" t="s">
        <v>147</v>
      </c>
      <c r="H21" s="44">
        <v>108</v>
      </c>
      <c r="I21" s="14"/>
      <c r="J21" s="58">
        <f t="shared" si="0"/>
        <v>108</v>
      </c>
      <c r="K21" s="12">
        <f t="shared" si="1"/>
        <v>108</v>
      </c>
      <c r="L21" s="14">
        <f t="shared" si="2"/>
        <v>36</v>
      </c>
      <c r="M21" s="35">
        <v>26</v>
      </c>
      <c r="N21" s="35"/>
      <c r="O21" s="35">
        <v>10</v>
      </c>
      <c r="P21" s="35">
        <v>72</v>
      </c>
      <c r="Q21" s="14"/>
      <c r="R21" s="14"/>
      <c r="S21" s="14"/>
      <c r="T21" s="14" t="s">
        <v>58</v>
      </c>
      <c r="U21" s="13"/>
      <c r="V21" s="12"/>
      <c r="W21" s="14"/>
      <c r="X21" s="35"/>
      <c r="Y21" s="35"/>
      <c r="Z21" s="35"/>
      <c r="AA21" s="35"/>
      <c r="AB21" s="14"/>
      <c r="AC21" s="14"/>
      <c r="AD21" s="14"/>
      <c r="AE21" s="13"/>
      <c r="AF21" s="30"/>
      <c r="AG21" s="39"/>
      <c r="AH21" s="97"/>
    </row>
    <row r="22" spans="1:43" s="46" customFormat="1" ht="27.75" customHeight="1" thickBot="1" x14ac:dyDescent="0.3">
      <c r="B22" s="41" t="s">
        <v>71</v>
      </c>
      <c r="C22" s="42" t="s">
        <v>182</v>
      </c>
      <c r="D22" s="10"/>
      <c r="E22" s="10"/>
      <c r="F22" s="10"/>
      <c r="G22" s="43" t="s">
        <v>180</v>
      </c>
      <c r="H22" s="44">
        <v>54</v>
      </c>
      <c r="I22" s="47"/>
      <c r="J22" s="58">
        <f t="shared" si="0"/>
        <v>54</v>
      </c>
      <c r="K22" s="12"/>
      <c r="L22" s="14"/>
      <c r="M22" s="14"/>
      <c r="N22" s="14"/>
      <c r="O22" s="14"/>
      <c r="P22" s="14"/>
      <c r="Q22" s="14"/>
      <c r="R22" s="14"/>
      <c r="S22" s="14"/>
      <c r="T22" s="14"/>
      <c r="U22" s="13"/>
      <c r="V22" s="12">
        <f t="shared" si="3"/>
        <v>54</v>
      </c>
      <c r="W22" s="14">
        <f t="shared" si="4"/>
        <v>24</v>
      </c>
      <c r="X22" s="14">
        <v>16</v>
      </c>
      <c r="Y22" s="14"/>
      <c r="Z22" s="14">
        <v>8</v>
      </c>
      <c r="AA22" s="14">
        <v>30</v>
      </c>
      <c r="AB22" s="14"/>
      <c r="AC22" s="14"/>
      <c r="AD22" s="14"/>
      <c r="AE22" s="13" t="s">
        <v>62</v>
      </c>
      <c r="AF22" s="12"/>
      <c r="AG22" s="14"/>
    </row>
    <row r="23" spans="1:43" s="7" customFormat="1" ht="24" customHeight="1" thickBot="1" x14ac:dyDescent="0.3">
      <c r="A23" s="48"/>
      <c r="B23" s="41" t="s">
        <v>183</v>
      </c>
      <c r="C23" s="42" t="s">
        <v>184</v>
      </c>
      <c r="D23" s="8"/>
      <c r="E23" s="9"/>
      <c r="F23" s="8"/>
      <c r="G23" s="43" t="s">
        <v>180</v>
      </c>
      <c r="H23" s="44">
        <v>54</v>
      </c>
      <c r="I23" s="14"/>
      <c r="J23" s="58">
        <f t="shared" si="0"/>
        <v>54</v>
      </c>
      <c r="K23" s="12"/>
      <c r="L23" s="14"/>
      <c r="M23" s="14"/>
      <c r="N23" s="14"/>
      <c r="O23" s="14"/>
      <c r="P23" s="14"/>
      <c r="Q23" s="14"/>
      <c r="R23" s="14"/>
      <c r="S23" s="14"/>
      <c r="T23" s="14"/>
      <c r="U23" s="13"/>
      <c r="V23" s="12">
        <f t="shared" si="3"/>
        <v>54</v>
      </c>
      <c r="W23" s="14">
        <f t="shared" si="4"/>
        <v>36</v>
      </c>
      <c r="X23" s="14">
        <v>28</v>
      </c>
      <c r="Y23" s="14"/>
      <c r="Z23" s="14">
        <v>8</v>
      </c>
      <c r="AA23" s="14">
        <v>18</v>
      </c>
      <c r="AB23" s="14"/>
      <c r="AC23" s="14"/>
      <c r="AD23" s="14"/>
      <c r="AE23" s="13" t="s">
        <v>62</v>
      </c>
      <c r="AF23" s="12"/>
      <c r="AG23" s="14"/>
    </row>
    <row r="24" spans="1:43" s="7" customFormat="1" ht="24" customHeight="1" thickBot="1" x14ac:dyDescent="0.3">
      <c r="A24" s="294"/>
      <c r="B24" s="226" t="s">
        <v>185</v>
      </c>
      <c r="C24" s="42" t="s">
        <v>186</v>
      </c>
      <c r="D24" s="8"/>
      <c r="E24" s="9"/>
      <c r="F24" s="8"/>
      <c r="G24" s="43" t="s">
        <v>57</v>
      </c>
      <c r="H24" s="44">
        <v>54</v>
      </c>
      <c r="I24" s="12"/>
      <c r="J24" s="58">
        <f t="shared" si="0"/>
        <v>54</v>
      </c>
      <c r="K24" s="12"/>
      <c r="L24" s="14"/>
      <c r="M24" s="14"/>
      <c r="N24" s="14"/>
      <c r="O24" s="14"/>
      <c r="P24" s="14"/>
      <c r="Q24" s="14"/>
      <c r="R24" s="14"/>
      <c r="S24" s="14"/>
      <c r="T24" s="14"/>
      <c r="U24" s="13"/>
      <c r="V24" s="12">
        <f t="shared" si="3"/>
        <v>54</v>
      </c>
      <c r="W24" s="14">
        <f t="shared" si="4"/>
        <v>36</v>
      </c>
      <c r="X24" s="14">
        <v>28</v>
      </c>
      <c r="Y24" s="14"/>
      <c r="Z24" s="14">
        <v>8</v>
      </c>
      <c r="AA24" s="14">
        <v>18</v>
      </c>
      <c r="AB24" s="14"/>
      <c r="AC24" s="14"/>
      <c r="AD24" s="14" t="s">
        <v>58</v>
      </c>
      <c r="AE24" s="58"/>
      <c r="AF24" s="12"/>
      <c r="AG24" s="14"/>
    </row>
    <row r="25" spans="1:43" s="7" customFormat="1" ht="23.25" customHeight="1" thickBot="1" x14ac:dyDescent="0.3">
      <c r="A25" s="294"/>
      <c r="B25" s="227" t="s">
        <v>187</v>
      </c>
      <c r="C25" s="42" t="s">
        <v>188</v>
      </c>
      <c r="D25" s="50"/>
      <c r="E25" s="228"/>
      <c r="F25" s="50"/>
      <c r="G25" s="43" t="s">
        <v>147</v>
      </c>
      <c r="H25" s="44">
        <v>162</v>
      </c>
      <c r="I25" s="19"/>
      <c r="J25" s="58">
        <f t="shared" si="0"/>
        <v>110</v>
      </c>
      <c r="K25" s="12">
        <f t="shared" si="1"/>
        <v>54</v>
      </c>
      <c r="L25" s="14">
        <f t="shared" si="2"/>
        <v>18</v>
      </c>
      <c r="M25" s="20">
        <v>12</v>
      </c>
      <c r="N25" s="20"/>
      <c r="O25" s="20">
        <v>6</v>
      </c>
      <c r="P25" s="20">
        <v>36</v>
      </c>
      <c r="Q25" s="20"/>
      <c r="R25" s="20"/>
      <c r="S25" s="20"/>
      <c r="T25" s="20"/>
      <c r="U25" s="21" t="s">
        <v>30</v>
      </c>
      <c r="V25" s="12">
        <f t="shared" si="3"/>
        <v>56</v>
      </c>
      <c r="W25" s="14">
        <f t="shared" si="4"/>
        <v>36</v>
      </c>
      <c r="X25" s="295">
        <v>24</v>
      </c>
      <c r="Y25" s="295"/>
      <c r="Z25" s="295">
        <v>12</v>
      </c>
      <c r="AA25" s="295">
        <v>20</v>
      </c>
      <c r="AB25" s="296"/>
      <c r="AC25" s="296"/>
      <c r="AD25" s="296"/>
      <c r="AE25" s="297" t="s">
        <v>62</v>
      </c>
      <c r="AF25" s="19"/>
      <c r="AG25" s="20"/>
    </row>
    <row r="26" spans="1:43" s="7" customFormat="1" ht="24.75" customHeight="1" thickBot="1" x14ac:dyDescent="0.3">
      <c r="A26" s="294"/>
      <c r="B26" s="227" t="s">
        <v>189</v>
      </c>
      <c r="C26" s="42" t="s">
        <v>190</v>
      </c>
      <c r="D26" s="50"/>
      <c r="E26" s="228"/>
      <c r="F26" s="50"/>
      <c r="G26" s="43" t="s">
        <v>57</v>
      </c>
      <c r="H26" s="44">
        <v>54</v>
      </c>
      <c r="I26" s="19"/>
      <c r="J26" s="58">
        <f t="shared" si="0"/>
        <v>54</v>
      </c>
      <c r="K26" s="12"/>
      <c r="L26" s="14"/>
      <c r="M26" s="20"/>
      <c r="N26" s="20"/>
      <c r="O26" s="20"/>
      <c r="P26" s="20"/>
      <c r="Q26" s="20"/>
      <c r="R26" s="20"/>
      <c r="S26" s="20"/>
      <c r="T26" s="20"/>
      <c r="U26" s="21"/>
      <c r="V26" s="12">
        <f t="shared" si="3"/>
        <v>54</v>
      </c>
      <c r="W26" s="14">
        <f t="shared" si="4"/>
        <v>32</v>
      </c>
      <c r="X26" s="20">
        <v>26</v>
      </c>
      <c r="Y26" s="20"/>
      <c r="Z26" s="20">
        <v>6</v>
      </c>
      <c r="AA26" s="20">
        <v>22</v>
      </c>
      <c r="AB26" s="20"/>
      <c r="AC26" s="20"/>
      <c r="AD26" s="20"/>
      <c r="AE26" s="21" t="s">
        <v>62</v>
      </c>
      <c r="AF26" s="19"/>
      <c r="AG26" s="20"/>
    </row>
    <row r="27" spans="1:43" s="7" customFormat="1" ht="28.5" customHeight="1" thickBot="1" x14ac:dyDescent="0.3">
      <c r="A27" s="294"/>
      <c r="B27" s="227" t="s">
        <v>81</v>
      </c>
      <c r="C27" s="42" t="s">
        <v>191</v>
      </c>
      <c r="D27" s="50"/>
      <c r="E27" s="228"/>
      <c r="F27" s="50"/>
      <c r="G27" s="43" t="s">
        <v>147</v>
      </c>
      <c r="H27" s="44">
        <v>108</v>
      </c>
      <c r="I27" s="19"/>
      <c r="J27" s="58">
        <f t="shared" si="0"/>
        <v>108</v>
      </c>
      <c r="K27" s="12">
        <f t="shared" si="1"/>
        <v>58</v>
      </c>
      <c r="L27" s="14">
        <f t="shared" si="2"/>
        <v>36</v>
      </c>
      <c r="M27" s="20">
        <v>20</v>
      </c>
      <c r="N27" s="20"/>
      <c r="O27" s="20">
        <v>16</v>
      </c>
      <c r="P27" s="20">
        <v>22</v>
      </c>
      <c r="Q27" s="20"/>
      <c r="R27" s="20"/>
      <c r="S27" s="20"/>
      <c r="T27" s="20"/>
      <c r="U27" s="21" t="s">
        <v>30</v>
      </c>
      <c r="V27" s="12">
        <f t="shared" si="3"/>
        <v>50</v>
      </c>
      <c r="W27" s="14">
        <f t="shared" si="4"/>
        <v>30</v>
      </c>
      <c r="X27" s="20">
        <v>18</v>
      </c>
      <c r="Y27" s="20"/>
      <c r="Z27" s="20">
        <v>12</v>
      </c>
      <c r="AA27" s="20">
        <v>20</v>
      </c>
      <c r="AB27" s="20"/>
      <c r="AC27" s="20"/>
      <c r="AD27" s="20"/>
      <c r="AE27" s="21" t="s">
        <v>62</v>
      </c>
      <c r="AF27" s="19"/>
      <c r="AG27" s="20"/>
    </row>
    <row r="28" spans="1:43" s="257" customFormat="1" ht="37.5" customHeight="1" thickBot="1" x14ac:dyDescent="0.3">
      <c r="A28" s="298"/>
      <c r="B28" s="249" t="s">
        <v>90</v>
      </c>
      <c r="C28" s="250" t="s">
        <v>192</v>
      </c>
      <c r="D28" s="251"/>
      <c r="E28" s="251"/>
      <c r="F28" s="251"/>
      <c r="G28" s="236" t="s">
        <v>57</v>
      </c>
      <c r="H28" s="299">
        <v>54</v>
      </c>
      <c r="I28" s="240"/>
      <c r="J28" s="238">
        <f t="shared" si="0"/>
        <v>54</v>
      </c>
      <c r="K28" s="239">
        <f t="shared" si="1"/>
        <v>54</v>
      </c>
      <c r="L28" s="240">
        <f t="shared" si="2"/>
        <v>36</v>
      </c>
      <c r="M28" s="240"/>
      <c r="N28" s="241"/>
      <c r="O28" s="240">
        <v>36</v>
      </c>
      <c r="P28" s="242">
        <v>18</v>
      </c>
      <c r="Q28" s="240"/>
      <c r="R28" s="241"/>
      <c r="S28" s="240"/>
      <c r="T28" s="241"/>
      <c r="U28" s="300" t="s">
        <v>62</v>
      </c>
      <c r="V28" s="239"/>
      <c r="W28" s="240"/>
      <c r="X28" s="240"/>
      <c r="Y28" s="241"/>
      <c r="Z28" s="240"/>
      <c r="AA28" s="241"/>
      <c r="AB28" s="240"/>
      <c r="AC28" s="241"/>
      <c r="AD28" s="240"/>
      <c r="AE28" s="301"/>
      <c r="AF28" s="302"/>
      <c r="AG28" s="303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</row>
    <row r="29" spans="1:43" s="257" customFormat="1" ht="52.5" customHeight="1" thickBot="1" x14ac:dyDescent="0.3">
      <c r="A29" s="298"/>
      <c r="B29" s="304" t="s">
        <v>169</v>
      </c>
      <c r="C29" s="305" t="s">
        <v>193</v>
      </c>
      <c r="D29" s="306"/>
      <c r="E29" s="306"/>
      <c r="F29" s="306"/>
      <c r="G29" s="261" t="s">
        <v>147</v>
      </c>
      <c r="H29" s="262">
        <v>108</v>
      </c>
      <c r="I29" s="245"/>
      <c r="J29" s="238">
        <f t="shared" si="0"/>
        <v>108</v>
      </c>
      <c r="K29" s="239">
        <f t="shared" si="1"/>
        <v>108</v>
      </c>
      <c r="L29" s="240">
        <f t="shared" si="2"/>
        <v>72</v>
      </c>
      <c r="M29" s="245"/>
      <c r="N29" s="241"/>
      <c r="O29" s="245">
        <v>72</v>
      </c>
      <c r="P29" s="242">
        <v>36</v>
      </c>
      <c r="Q29" s="245"/>
      <c r="R29" s="241"/>
      <c r="S29" s="245"/>
      <c r="T29" s="241"/>
      <c r="U29" s="307" t="s">
        <v>62</v>
      </c>
      <c r="V29" s="239"/>
      <c r="W29" s="240"/>
      <c r="X29" s="245"/>
      <c r="Y29" s="241"/>
      <c r="Z29" s="245"/>
      <c r="AA29" s="241"/>
      <c r="AB29" s="245"/>
      <c r="AC29" s="241"/>
      <c r="AD29" s="245"/>
      <c r="AE29" s="301"/>
      <c r="AF29" s="302"/>
      <c r="AG29" s="308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</row>
    <row r="30" spans="1:43" s="257" customFormat="1" ht="29.25" customHeight="1" thickBot="1" x14ac:dyDescent="0.3">
      <c r="A30" s="298"/>
      <c r="B30" s="304" t="s">
        <v>194</v>
      </c>
      <c r="C30" s="305" t="s">
        <v>195</v>
      </c>
      <c r="D30" s="306"/>
      <c r="E30" s="306"/>
      <c r="F30" s="306"/>
      <c r="G30" s="261" t="s">
        <v>180</v>
      </c>
      <c r="H30" s="262">
        <v>54</v>
      </c>
      <c r="I30" s="245"/>
      <c r="J30" s="238">
        <f t="shared" si="0"/>
        <v>54</v>
      </c>
      <c r="K30" s="239"/>
      <c r="L30" s="240"/>
      <c r="M30" s="245"/>
      <c r="N30" s="241"/>
      <c r="O30" s="245"/>
      <c r="P30" s="241"/>
      <c r="Q30" s="245"/>
      <c r="R30" s="241"/>
      <c r="S30" s="245"/>
      <c r="T30" s="241"/>
      <c r="U30" s="307"/>
      <c r="V30" s="239">
        <f t="shared" si="3"/>
        <v>54</v>
      </c>
      <c r="W30" s="240">
        <f t="shared" si="4"/>
        <v>36</v>
      </c>
      <c r="X30" s="245"/>
      <c r="Y30" s="241"/>
      <c r="Z30" s="245">
        <v>36</v>
      </c>
      <c r="AA30" s="242">
        <v>18</v>
      </c>
      <c r="AB30" s="245"/>
      <c r="AC30" s="241"/>
      <c r="AD30" s="245"/>
      <c r="AE30" s="301" t="s">
        <v>62</v>
      </c>
      <c r="AF30" s="302"/>
      <c r="AG30" s="308"/>
      <c r="AH30" s="256"/>
      <c r="AI30" s="256"/>
      <c r="AJ30" s="256"/>
      <c r="AK30" s="256"/>
      <c r="AL30" s="256"/>
    </row>
    <row r="31" spans="1:43" s="263" customFormat="1" ht="31.5" customHeight="1" x14ac:dyDescent="0.25">
      <c r="A31" s="309"/>
      <c r="B31" s="258" t="s">
        <v>196</v>
      </c>
      <c r="C31" s="305" t="s">
        <v>197</v>
      </c>
      <c r="D31" s="310"/>
      <c r="E31" s="260"/>
      <c r="F31" s="260"/>
      <c r="G31" s="261" t="s">
        <v>180</v>
      </c>
      <c r="H31" s="262">
        <v>54</v>
      </c>
      <c r="I31" s="311"/>
      <c r="J31" s="312">
        <f t="shared" si="0"/>
        <v>54</v>
      </c>
      <c r="K31" s="239"/>
      <c r="L31" s="240"/>
      <c r="M31" s="245"/>
      <c r="N31" s="241"/>
      <c r="O31" s="245"/>
      <c r="P31" s="241"/>
      <c r="Q31" s="245"/>
      <c r="R31" s="241"/>
      <c r="S31" s="245"/>
      <c r="T31" s="241"/>
      <c r="U31" s="246"/>
      <c r="V31" s="239">
        <f t="shared" si="3"/>
        <v>54</v>
      </c>
      <c r="W31" s="240">
        <f t="shared" si="4"/>
        <v>36</v>
      </c>
      <c r="X31" s="245"/>
      <c r="Y31" s="241"/>
      <c r="Z31" s="245">
        <v>36</v>
      </c>
      <c r="AA31" s="242">
        <v>18</v>
      </c>
      <c r="AB31" s="245"/>
      <c r="AC31" s="241"/>
      <c r="AD31" s="245"/>
      <c r="AE31" s="301" t="s">
        <v>62</v>
      </c>
      <c r="AF31" s="302"/>
      <c r="AG31" s="308"/>
      <c r="AH31" s="15"/>
      <c r="AI31" s="15"/>
      <c r="AJ31" s="15"/>
      <c r="AK31" s="15"/>
      <c r="AL31" s="15"/>
    </row>
    <row r="32" spans="1:43" s="263" customFormat="1" ht="18" customHeight="1" x14ac:dyDescent="0.25">
      <c r="A32" s="309"/>
      <c r="B32" s="313" t="s">
        <v>198</v>
      </c>
      <c r="C32" s="314" t="s">
        <v>199</v>
      </c>
      <c r="D32" s="315"/>
      <c r="E32" s="39"/>
      <c r="F32" s="39"/>
      <c r="G32" s="35" t="s">
        <v>147</v>
      </c>
      <c r="H32" s="59">
        <v>108</v>
      </c>
      <c r="I32" s="60"/>
      <c r="J32" s="57">
        <f t="shared" si="0"/>
        <v>162</v>
      </c>
      <c r="K32" s="12">
        <f t="shared" si="1"/>
        <v>108</v>
      </c>
      <c r="L32" s="14">
        <f t="shared" si="2"/>
        <v>52</v>
      </c>
      <c r="M32" s="14">
        <v>40</v>
      </c>
      <c r="N32" s="59"/>
      <c r="O32" s="14">
        <v>12</v>
      </c>
      <c r="P32" s="35">
        <v>56</v>
      </c>
      <c r="Q32" s="14"/>
      <c r="R32" s="59"/>
      <c r="S32" s="14"/>
      <c r="T32" s="59"/>
      <c r="U32" s="316" t="s">
        <v>30</v>
      </c>
      <c r="V32" s="12">
        <f t="shared" si="3"/>
        <v>54</v>
      </c>
      <c r="W32" s="14">
        <f t="shared" si="4"/>
        <v>34</v>
      </c>
      <c r="X32" s="14">
        <v>28</v>
      </c>
      <c r="Y32" s="59"/>
      <c r="Z32" s="14">
        <v>6</v>
      </c>
      <c r="AA32" s="59">
        <v>20</v>
      </c>
      <c r="AB32" s="14"/>
      <c r="AC32" s="59"/>
      <c r="AD32" s="14"/>
      <c r="AE32" s="14" t="s">
        <v>62</v>
      </c>
      <c r="AF32" s="317"/>
      <c r="AG32" s="56"/>
      <c r="AH32" s="318"/>
      <c r="AI32" s="15"/>
      <c r="AJ32" s="15"/>
      <c r="AK32" s="15"/>
      <c r="AL32" s="15"/>
    </row>
    <row r="33" spans="1:47" s="7" customFormat="1" ht="30" customHeight="1" thickBot="1" x14ac:dyDescent="0.3">
      <c r="A33" s="294"/>
      <c r="B33" s="213" t="s">
        <v>148</v>
      </c>
      <c r="C33" s="319" t="s">
        <v>200</v>
      </c>
      <c r="D33" s="320"/>
      <c r="E33" s="321"/>
      <c r="F33" s="321"/>
      <c r="G33" s="322" t="s">
        <v>73</v>
      </c>
      <c r="H33" s="323">
        <v>162</v>
      </c>
      <c r="I33" s="324"/>
      <c r="J33" s="57">
        <f t="shared" si="0"/>
        <v>81</v>
      </c>
      <c r="K33" s="12"/>
      <c r="L33" s="14"/>
      <c r="M33" s="325"/>
      <c r="N33" s="325"/>
      <c r="O33" s="325"/>
      <c r="P33" s="325"/>
      <c r="Q33" s="325"/>
      <c r="R33" s="326"/>
      <c r="S33" s="326"/>
      <c r="T33" s="326"/>
      <c r="U33" s="327"/>
      <c r="V33" s="12">
        <f t="shared" si="3"/>
        <v>81</v>
      </c>
      <c r="W33" s="14">
        <f t="shared" si="4"/>
        <v>32</v>
      </c>
      <c r="X33" s="325">
        <v>16</v>
      </c>
      <c r="Y33" s="325"/>
      <c r="Z33" s="325">
        <v>16</v>
      </c>
      <c r="AA33" s="325">
        <v>49</v>
      </c>
      <c r="AB33" s="326"/>
      <c r="AC33" s="64"/>
      <c r="AD33" s="328"/>
      <c r="AE33" s="329" t="s">
        <v>62</v>
      </c>
      <c r="AF33" s="330"/>
      <c r="AG33" s="64"/>
    </row>
    <row r="34" spans="1:47" s="7" customFormat="1" ht="21" customHeight="1" thickBot="1" x14ac:dyDescent="0.3">
      <c r="A34" s="331"/>
      <c r="B34" s="16" t="s">
        <v>201</v>
      </c>
      <c r="C34" s="332" t="s">
        <v>202</v>
      </c>
      <c r="D34" s="333"/>
      <c r="E34" s="67"/>
      <c r="F34" s="67"/>
      <c r="G34" s="43" t="s">
        <v>61</v>
      </c>
      <c r="H34" s="44">
        <v>81</v>
      </c>
      <c r="I34" s="334"/>
      <c r="J34" s="57">
        <f t="shared" si="0"/>
        <v>81</v>
      </c>
      <c r="K34" s="12"/>
      <c r="L34" s="14"/>
      <c r="M34" s="69"/>
      <c r="N34" s="69"/>
      <c r="O34" s="69"/>
      <c r="P34" s="69"/>
      <c r="Q34" s="69"/>
      <c r="R34" s="70"/>
      <c r="S34" s="70"/>
      <c r="T34" s="70"/>
      <c r="U34" s="335"/>
      <c r="V34" s="12">
        <f t="shared" si="3"/>
        <v>81</v>
      </c>
      <c r="W34" s="14">
        <f t="shared" si="4"/>
        <v>34</v>
      </c>
      <c r="X34" s="26">
        <v>28</v>
      </c>
      <c r="Y34" s="69"/>
      <c r="Z34" s="26">
        <v>6</v>
      </c>
      <c r="AA34" s="26">
        <v>47</v>
      </c>
      <c r="AB34" s="69"/>
      <c r="AC34" s="20"/>
      <c r="AD34" s="336"/>
      <c r="AE34" s="337" t="s">
        <v>62</v>
      </c>
      <c r="AF34" s="338"/>
      <c r="AG34" s="339"/>
      <c r="AH34" s="340"/>
      <c r="AI34" s="340"/>
    </row>
    <row r="35" spans="1:47" s="96" customFormat="1" ht="27" customHeight="1" thickBot="1" x14ac:dyDescent="0.3">
      <c r="A35" s="331"/>
      <c r="B35" s="341" t="s">
        <v>203</v>
      </c>
      <c r="C35" s="342" t="s">
        <v>204</v>
      </c>
      <c r="D35" s="234"/>
      <c r="E35" s="234"/>
      <c r="F35" s="234"/>
      <c r="G35" s="235" t="s">
        <v>205</v>
      </c>
      <c r="H35" s="299">
        <v>351</v>
      </c>
      <c r="I35" s="343"/>
      <c r="J35" s="312">
        <f t="shared" si="0"/>
        <v>351</v>
      </c>
      <c r="K35" s="239"/>
      <c r="L35" s="240"/>
      <c r="M35" s="241"/>
      <c r="N35" s="241"/>
      <c r="O35" s="241"/>
      <c r="P35" s="241"/>
      <c r="Q35" s="241"/>
      <c r="R35" s="344"/>
      <c r="S35" s="344"/>
      <c r="T35" s="344"/>
      <c r="U35" s="254"/>
      <c r="V35" s="239">
        <f t="shared" si="3"/>
        <v>351</v>
      </c>
      <c r="W35" s="240">
        <f t="shared" si="4"/>
        <v>144</v>
      </c>
      <c r="X35" s="241"/>
      <c r="Y35" s="241"/>
      <c r="Z35" s="242">
        <v>144</v>
      </c>
      <c r="AA35" s="242">
        <v>207</v>
      </c>
      <c r="AB35" s="241"/>
      <c r="AC35" s="245"/>
      <c r="AD35" s="245"/>
      <c r="AE35" s="307" t="s">
        <v>62</v>
      </c>
      <c r="AF35" s="338"/>
      <c r="AG35" s="336"/>
      <c r="AH35" s="340"/>
      <c r="AI35" s="340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97" customFormat="1" ht="15.75" thickBot="1" x14ac:dyDescent="0.3">
      <c r="A36" s="345"/>
      <c r="B36" s="346"/>
      <c r="C36" s="347"/>
      <c r="D36" s="348"/>
      <c r="E36" s="349"/>
      <c r="F36" s="349"/>
      <c r="G36" s="350"/>
      <c r="H36" s="351"/>
      <c r="I36" s="352"/>
      <c r="J36" s="353"/>
      <c r="K36" s="19"/>
      <c r="L36" s="20"/>
      <c r="M36" s="354"/>
      <c r="N36" s="354"/>
      <c r="O36" s="354"/>
      <c r="P36" s="354"/>
      <c r="Q36" s="354"/>
      <c r="R36" s="354"/>
      <c r="S36" s="354"/>
      <c r="T36" s="354"/>
      <c r="U36" s="355"/>
      <c r="V36" s="19"/>
      <c r="W36" s="20"/>
      <c r="X36" s="354"/>
      <c r="Y36" s="354"/>
      <c r="Z36" s="354"/>
      <c r="AA36" s="354"/>
      <c r="AB36" s="354"/>
      <c r="AC36" s="356"/>
      <c r="AD36" s="357"/>
      <c r="AE36" s="358"/>
      <c r="AF36" s="359"/>
      <c r="AG36" s="360"/>
      <c r="AH36" s="361"/>
      <c r="AI36" s="361"/>
    </row>
    <row r="37" spans="1:47" s="4" customFormat="1" ht="18.75" customHeight="1" thickTop="1" thickBot="1" x14ac:dyDescent="0.3">
      <c r="A37" s="288"/>
      <c r="B37" s="362"/>
      <c r="C37" s="363" t="s">
        <v>95</v>
      </c>
      <c r="D37" s="364"/>
      <c r="E37" s="365"/>
      <c r="F37" s="365"/>
      <c r="G37" s="366">
        <f t="shared" ref="G37:L37" si="5">SUM(G33:G36,G10:G32)</f>
        <v>0</v>
      </c>
      <c r="H37" s="367">
        <f t="shared" si="5"/>
        <v>2958</v>
      </c>
      <c r="I37" s="368">
        <f t="shared" si="5"/>
        <v>0</v>
      </c>
      <c r="J37" s="369">
        <f t="shared" si="5"/>
        <v>2175</v>
      </c>
      <c r="K37" s="370">
        <f t="shared" si="5"/>
        <v>898</v>
      </c>
      <c r="L37" s="370">
        <f t="shared" si="5"/>
        <v>570</v>
      </c>
      <c r="M37" s="370">
        <f>SUM(M33:M36,M10:M32)</f>
        <v>314</v>
      </c>
      <c r="N37" s="370">
        <f t="shared" ref="N37:P37" si="6">SUM(N33:N36,N10:N32)</f>
        <v>4</v>
      </c>
      <c r="O37" s="370">
        <f t="shared" si="6"/>
        <v>252</v>
      </c>
      <c r="P37" s="370">
        <f t="shared" si="6"/>
        <v>328</v>
      </c>
      <c r="Q37" s="370"/>
      <c r="R37" s="370"/>
      <c r="S37" s="370"/>
      <c r="T37" s="370"/>
      <c r="U37" s="366"/>
      <c r="V37" s="367">
        <f t="shared" ref="V37:W37" si="7">SUM(V10:V36)</f>
        <v>1277</v>
      </c>
      <c r="W37" s="370">
        <f t="shared" si="7"/>
        <v>726</v>
      </c>
      <c r="X37" s="370">
        <f>SUM(X10:X36)</f>
        <v>344</v>
      </c>
      <c r="Y37" s="370">
        <f t="shared" ref="Y37:AA37" si="8">SUM(Y10:Y36)</f>
        <v>16</v>
      </c>
      <c r="Z37" s="370">
        <f t="shared" si="8"/>
        <v>366</v>
      </c>
      <c r="AA37" s="370">
        <f t="shared" si="8"/>
        <v>551</v>
      </c>
      <c r="AB37" s="370"/>
      <c r="AC37" s="370"/>
      <c r="AD37" s="371"/>
      <c r="AE37" s="372"/>
      <c r="AF37" s="119"/>
      <c r="AG37" s="120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</row>
    <row r="38" spans="1:47" s="4" customFormat="1" ht="18.75" customHeight="1" x14ac:dyDescent="0.25">
      <c r="A38" s="288"/>
      <c r="B38" s="373"/>
      <c r="C38" s="374" t="s">
        <v>96</v>
      </c>
      <c r="D38" s="375"/>
      <c r="E38" s="376"/>
      <c r="F38" s="376"/>
      <c r="G38" s="377"/>
      <c r="H38" s="378"/>
      <c r="I38" s="379"/>
      <c r="J38" s="380"/>
      <c r="K38" s="378"/>
      <c r="L38" s="381">
        <f>(L37-L29-L28)/13</f>
        <v>35.53846153846154</v>
      </c>
      <c r="M38" s="382"/>
      <c r="N38" s="382"/>
      <c r="O38" s="382"/>
      <c r="P38" s="382"/>
      <c r="Q38" s="382"/>
      <c r="R38" s="382"/>
      <c r="S38" s="382"/>
      <c r="T38" s="382"/>
      <c r="U38" s="383"/>
      <c r="V38" s="378"/>
      <c r="W38" s="381">
        <f>(W37-W30-W31-W35)/15</f>
        <v>34</v>
      </c>
      <c r="X38" s="382"/>
      <c r="Y38" s="382"/>
      <c r="Z38" s="382"/>
      <c r="AA38" s="382"/>
      <c r="AB38" s="382"/>
      <c r="AC38" s="382"/>
      <c r="AD38" s="384"/>
      <c r="AE38" s="385"/>
      <c r="AF38" s="131"/>
      <c r="AG38" s="132"/>
    </row>
    <row r="39" spans="1:47" s="4" customFormat="1" ht="18.75" customHeight="1" x14ac:dyDescent="0.25">
      <c r="A39" s="288"/>
      <c r="B39" s="386"/>
      <c r="C39" s="387" t="s">
        <v>97</v>
      </c>
      <c r="D39" s="388"/>
      <c r="E39" s="270"/>
      <c r="F39" s="270"/>
      <c r="G39" s="275"/>
      <c r="H39" s="273"/>
      <c r="I39" s="285"/>
      <c r="J39" s="389"/>
      <c r="K39" s="273"/>
      <c r="L39" s="276"/>
      <c r="M39" s="271"/>
      <c r="N39" s="271"/>
      <c r="O39" s="271"/>
      <c r="P39" s="271"/>
      <c r="Q39" s="271"/>
      <c r="R39" s="271"/>
      <c r="S39" s="271"/>
      <c r="T39" s="271">
        <v>2</v>
      </c>
      <c r="U39" s="272"/>
      <c r="V39" s="273"/>
      <c r="W39" s="276"/>
      <c r="X39" s="271"/>
      <c r="Y39" s="271"/>
      <c r="Z39" s="271"/>
      <c r="AA39" s="271"/>
      <c r="AB39" s="271"/>
      <c r="AC39" s="271"/>
      <c r="AD39" s="129">
        <v>4</v>
      </c>
      <c r="AE39" s="130"/>
      <c r="AF39" s="131"/>
      <c r="AG39" s="133"/>
    </row>
    <row r="40" spans="1:47" s="4" customFormat="1" ht="18.75" customHeight="1" x14ac:dyDescent="0.25">
      <c r="A40" s="288"/>
      <c r="B40" s="386"/>
      <c r="C40" s="387" t="s">
        <v>99</v>
      </c>
      <c r="D40" s="388"/>
      <c r="E40" s="270"/>
      <c r="F40" s="270"/>
      <c r="G40" s="275"/>
      <c r="H40" s="273"/>
      <c r="I40" s="285"/>
      <c r="J40" s="390"/>
      <c r="K40" s="273"/>
      <c r="L40" s="276"/>
      <c r="M40" s="271"/>
      <c r="N40" s="271"/>
      <c r="O40" s="271"/>
      <c r="P40" s="271"/>
      <c r="Q40" s="271"/>
      <c r="R40" s="271"/>
      <c r="S40" s="271"/>
      <c r="T40" s="271"/>
      <c r="U40" s="272" t="s">
        <v>206</v>
      </c>
      <c r="V40" s="273"/>
      <c r="W40" s="276"/>
      <c r="X40" s="271"/>
      <c r="Y40" s="271"/>
      <c r="Z40" s="271"/>
      <c r="AA40" s="271"/>
      <c r="AB40" s="271"/>
      <c r="AC40" s="271"/>
      <c r="AD40" s="129"/>
      <c r="AE40" s="130">
        <v>16</v>
      </c>
      <c r="AF40" s="131"/>
      <c r="AG40" s="133"/>
    </row>
    <row r="41" spans="1:47" s="4" customFormat="1" ht="32.25" customHeight="1" thickBot="1" x14ac:dyDescent="0.3">
      <c r="A41" s="288"/>
      <c r="B41" s="391"/>
      <c r="C41" s="392" t="s">
        <v>102</v>
      </c>
      <c r="D41" s="393"/>
      <c r="E41" s="394"/>
      <c r="F41" s="394"/>
      <c r="G41" s="395"/>
      <c r="H41" s="396"/>
      <c r="I41" s="397"/>
      <c r="J41" s="398"/>
      <c r="K41" s="396"/>
      <c r="L41" s="399"/>
      <c r="M41" s="399"/>
      <c r="N41" s="399"/>
      <c r="O41" s="399"/>
      <c r="P41" s="399"/>
      <c r="Q41" s="399"/>
      <c r="R41" s="399"/>
      <c r="S41" s="399"/>
      <c r="T41" s="399"/>
      <c r="U41" s="400"/>
      <c r="V41" s="396"/>
      <c r="W41" s="399">
        <v>32</v>
      </c>
      <c r="X41" s="399"/>
      <c r="Y41" s="399"/>
      <c r="Z41" s="399"/>
      <c r="AA41" s="399"/>
      <c r="AB41" s="399"/>
      <c r="AC41" s="399"/>
      <c r="AD41" s="401"/>
      <c r="AE41" s="402"/>
      <c r="AF41" s="131"/>
      <c r="AG41" s="133"/>
    </row>
    <row r="42" spans="1:47" s="4" customFormat="1" ht="16.5" customHeight="1" thickBot="1" x14ac:dyDescent="0.3">
      <c r="A42" s="288"/>
      <c r="B42" s="403"/>
      <c r="C42" s="404" t="s">
        <v>103</v>
      </c>
      <c r="D42" s="405"/>
      <c r="E42" s="406"/>
      <c r="F42" s="406"/>
      <c r="G42" s="366">
        <f>G37</f>
        <v>0</v>
      </c>
      <c r="H42" s="367">
        <f t="shared" ref="H42:AC42" si="9">H37</f>
        <v>2958</v>
      </c>
      <c r="I42" s="368">
        <f t="shared" si="9"/>
        <v>0</v>
      </c>
      <c r="J42" s="407">
        <f t="shared" si="9"/>
        <v>2175</v>
      </c>
      <c r="K42" s="408">
        <f t="shared" si="9"/>
        <v>898</v>
      </c>
      <c r="L42" s="370">
        <f t="shared" si="9"/>
        <v>570</v>
      </c>
      <c r="M42" s="370">
        <f t="shared" si="9"/>
        <v>314</v>
      </c>
      <c r="N42" s="370">
        <f t="shared" si="9"/>
        <v>4</v>
      </c>
      <c r="O42" s="370">
        <f t="shared" si="9"/>
        <v>252</v>
      </c>
      <c r="P42" s="370">
        <f t="shared" si="9"/>
        <v>328</v>
      </c>
      <c r="Q42" s="370">
        <f t="shared" si="9"/>
        <v>0</v>
      </c>
      <c r="R42" s="370">
        <f t="shared" si="9"/>
        <v>0</v>
      </c>
      <c r="S42" s="370">
        <f t="shared" si="9"/>
        <v>0</v>
      </c>
      <c r="T42" s="370">
        <v>2</v>
      </c>
      <c r="U42" s="409" t="s">
        <v>207</v>
      </c>
      <c r="V42" s="367">
        <f t="shared" si="9"/>
        <v>1277</v>
      </c>
      <c r="W42" s="370">
        <f t="shared" si="9"/>
        <v>726</v>
      </c>
      <c r="X42" s="370">
        <f t="shared" si="9"/>
        <v>344</v>
      </c>
      <c r="Y42" s="370">
        <f t="shared" si="9"/>
        <v>16</v>
      </c>
      <c r="Z42" s="370">
        <f t="shared" si="9"/>
        <v>366</v>
      </c>
      <c r="AA42" s="370">
        <f t="shared" si="9"/>
        <v>551</v>
      </c>
      <c r="AB42" s="370">
        <f t="shared" si="9"/>
        <v>0</v>
      </c>
      <c r="AC42" s="370">
        <f t="shared" si="9"/>
        <v>0</v>
      </c>
      <c r="AD42" s="371">
        <v>4</v>
      </c>
      <c r="AE42" s="372" t="s">
        <v>208</v>
      </c>
      <c r="AF42" s="131"/>
      <c r="AG42" s="133"/>
    </row>
    <row r="43" spans="1:47" s="4" customFormat="1" ht="24" hidden="1" customHeight="1" x14ac:dyDescent="0.25">
      <c r="H43" s="145"/>
      <c r="J43" s="145"/>
    </row>
    <row r="44" spans="1:47" s="4" customFormat="1" ht="27" hidden="1" customHeight="1" x14ac:dyDescent="0.3">
      <c r="B44" s="1715" t="s">
        <v>104</v>
      </c>
      <c r="C44" s="1716"/>
      <c r="D44" s="1716"/>
      <c r="E44" s="1716"/>
      <c r="F44" s="1716"/>
      <c r="G44" s="1716"/>
      <c r="H44" s="1716"/>
      <c r="I44" s="1716"/>
      <c r="J44" s="1716"/>
      <c r="K44" s="1717"/>
      <c r="L44" s="1717"/>
      <c r="M44" s="1717"/>
      <c r="N44" s="1717"/>
      <c r="O44" s="1717"/>
      <c r="P44" s="1717"/>
      <c r="Q44" s="1717"/>
      <c r="R44" s="1717"/>
      <c r="S44" s="1717"/>
      <c r="T44" s="1717"/>
      <c r="U44" s="1717"/>
      <c r="V44" s="1717"/>
      <c r="W44" s="1717"/>
      <c r="X44" s="1717"/>
      <c r="Y44" s="1717"/>
      <c r="Z44" s="1717"/>
      <c r="AA44" s="1717"/>
      <c r="AB44" s="1717"/>
      <c r="AC44" s="1717"/>
      <c r="AD44" s="1717"/>
      <c r="AE44" s="1717"/>
      <c r="AF44" s="1717"/>
      <c r="AG44" s="1718"/>
    </row>
    <row r="45" spans="1:47" s="4" customFormat="1" ht="31.5" hidden="1" customHeight="1" x14ac:dyDescent="0.25">
      <c r="B45" s="1709" t="s">
        <v>2</v>
      </c>
      <c r="C45" s="1710" t="s">
        <v>3</v>
      </c>
      <c r="D45" s="146"/>
      <c r="E45" s="146"/>
      <c r="F45" s="146"/>
      <c r="G45" s="1709" t="s">
        <v>105</v>
      </c>
      <c r="H45" s="1710" t="s">
        <v>106</v>
      </c>
      <c r="I45" s="1710"/>
      <c r="J45" s="1710"/>
      <c r="K45" s="1719" t="s">
        <v>107</v>
      </c>
      <c r="L45" s="1720"/>
      <c r="M45" s="1720"/>
      <c r="N45" s="1720"/>
      <c r="O45" s="1720"/>
      <c r="P45" s="1720"/>
      <c r="Q45" s="1720"/>
      <c r="R45" s="1720"/>
      <c r="S45" s="1720"/>
      <c r="T45" s="1720"/>
      <c r="U45" s="1721"/>
      <c r="V45" s="1719" t="s">
        <v>108</v>
      </c>
      <c r="W45" s="1720"/>
      <c r="X45" s="1720"/>
      <c r="Y45" s="1720"/>
      <c r="Z45" s="1720"/>
      <c r="AA45" s="1720"/>
      <c r="AB45" s="1720"/>
      <c r="AC45" s="1720"/>
      <c r="AD45" s="1720"/>
      <c r="AE45" s="1721"/>
      <c r="AF45" s="147"/>
      <c r="AG45" s="1722" t="s">
        <v>109</v>
      </c>
    </row>
    <row r="46" spans="1:47" s="4" customFormat="1" ht="36" hidden="1" customHeight="1" x14ac:dyDescent="0.25">
      <c r="B46" s="1709"/>
      <c r="C46" s="1710"/>
      <c r="D46" s="146"/>
      <c r="E46" s="146"/>
      <c r="F46" s="146"/>
      <c r="G46" s="1709"/>
      <c r="H46" s="1709" t="s">
        <v>110</v>
      </c>
      <c r="I46" s="1709" t="s">
        <v>111</v>
      </c>
      <c r="J46" s="1709" t="s">
        <v>112</v>
      </c>
      <c r="K46" s="1714" t="s">
        <v>113</v>
      </c>
      <c r="L46" s="1710" t="s">
        <v>13</v>
      </c>
      <c r="M46" s="1710"/>
      <c r="N46" s="1710"/>
      <c r="O46" s="1710"/>
      <c r="P46" s="1709" t="s">
        <v>114</v>
      </c>
      <c r="Q46" s="1709" t="s">
        <v>115</v>
      </c>
      <c r="R46" s="148"/>
      <c r="S46" s="1709" t="s">
        <v>116</v>
      </c>
      <c r="T46" s="1707" t="s">
        <v>18</v>
      </c>
      <c r="U46" s="1708"/>
      <c r="V46" s="1714" t="s">
        <v>113</v>
      </c>
      <c r="W46" s="1710" t="s">
        <v>13</v>
      </c>
      <c r="X46" s="1710"/>
      <c r="Y46" s="1710"/>
      <c r="Z46" s="1710"/>
      <c r="AA46" s="1709" t="s">
        <v>114</v>
      </c>
      <c r="AB46" s="1709" t="s">
        <v>117</v>
      </c>
      <c r="AC46" s="1709" t="s">
        <v>116</v>
      </c>
      <c r="AD46" s="1707" t="s">
        <v>18</v>
      </c>
      <c r="AE46" s="1708"/>
      <c r="AF46" s="149"/>
      <c r="AG46" s="1722"/>
    </row>
    <row r="47" spans="1:47" s="4" customFormat="1" ht="15.75" hidden="1" customHeight="1" x14ac:dyDescent="0.25">
      <c r="B47" s="1709"/>
      <c r="C47" s="1710"/>
      <c r="D47" s="146"/>
      <c r="E47" s="146"/>
      <c r="F47" s="146"/>
      <c r="G47" s="1709"/>
      <c r="H47" s="1709"/>
      <c r="I47" s="1709"/>
      <c r="J47" s="1709"/>
      <c r="K47" s="1714"/>
      <c r="L47" s="1709" t="s">
        <v>113</v>
      </c>
      <c r="M47" s="1710" t="s">
        <v>19</v>
      </c>
      <c r="N47" s="1710"/>
      <c r="O47" s="1710"/>
      <c r="P47" s="1709"/>
      <c r="Q47" s="1709"/>
      <c r="R47" s="148"/>
      <c r="S47" s="1709"/>
      <c r="T47" s="1711" t="s">
        <v>118</v>
      </c>
      <c r="U47" s="1712" t="s">
        <v>119</v>
      </c>
      <c r="V47" s="1714"/>
      <c r="W47" s="1709" t="s">
        <v>113</v>
      </c>
      <c r="X47" s="1710" t="s">
        <v>120</v>
      </c>
      <c r="Y47" s="1710"/>
      <c r="Z47" s="1710"/>
      <c r="AA47" s="1709"/>
      <c r="AB47" s="1709"/>
      <c r="AC47" s="1709"/>
      <c r="AD47" s="1709" t="s">
        <v>118</v>
      </c>
      <c r="AE47" s="1713" t="s">
        <v>119</v>
      </c>
      <c r="AF47" s="150"/>
      <c r="AG47" s="1722"/>
    </row>
    <row r="48" spans="1:47" s="4" customFormat="1" ht="76.5" hidden="1" customHeight="1" x14ac:dyDescent="0.25">
      <c r="B48" s="1709"/>
      <c r="C48" s="1710"/>
      <c r="D48" s="146"/>
      <c r="E48" s="146"/>
      <c r="F48" s="146"/>
      <c r="G48" s="1709"/>
      <c r="H48" s="1709"/>
      <c r="I48" s="1709"/>
      <c r="J48" s="1709"/>
      <c r="K48" s="1714"/>
      <c r="L48" s="1709"/>
      <c r="M48" s="148" t="s">
        <v>121</v>
      </c>
      <c r="N48" s="148" t="s">
        <v>122</v>
      </c>
      <c r="O48" s="148" t="s">
        <v>123</v>
      </c>
      <c r="P48" s="1709"/>
      <c r="Q48" s="1709"/>
      <c r="R48" s="148"/>
      <c r="S48" s="1709"/>
      <c r="T48" s="1711"/>
      <c r="U48" s="1712"/>
      <c r="V48" s="1714"/>
      <c r="W48" s="1709"/>
      <c r="X48" s="148" t="s">
        <v>121</v>
      </c>
      <c r="Y48" s="148" t="s">
        <v>122</v>
      </c>
      <c r="Z48" s="148" t="s">
        <v>123</v>
      </c>
      <c r="AA48" s="1709"/>
      <c r="AB48" s="1709"/>
      <c r="AC48" s="1709"/>
      <c r="AD48" s="1709"/>
      <c r="AE48" s="1713"/>
      <c r="AF48" s="150"/>
      <c r="AG48" s="1722"/>
    </row>
    <row r="49" spans="2:33" s="4" customFormat="1" ht="12.75" hidden="1" customHeight="1" x14ac:dyDescent="0.25">
      <c r="B49" s="151"/>
      <c r="C49" s="152">
        <v>1</v>
      </c>
      <c r="D49" s="152"/>
      <c r="E49" s="152"/>
      <c r="F49" s="152"/>
      <c r="G49" s="153"/>
      <c r="H49" s="154"/>
      <c r="I49" s="154"/>
      <c r="J49" s="154"/>
      <c r="K49" s="155"/>
      <c r="L49" s="156"/>
      <c r="M49" s="156"/>
      <c r="N49" s="156"/>
      <c r="O49" s="154"/>
      <c r="P49" s="154"/>
      <c r="Q49" s="154"/>
      <c r="R49" s="154"/>
      <c r="S49" s="156"/>
      <c r="T49" s="156"/>
      <c r="U49" s="157"/>
      <c r="V49" s="155"/>
      <c r="W49" s="156"/>
      <c r="X49" s="154"/>
      <c r="Y49" s="156"/>
      <c r="Z49" s="156"/>
      <c r="AA49" s="158"/>
      <c r="AB49" s="159"/>
      <c r="AC49" s="156"/>
      <c r="AD49" s="154"/>
      <c r="AE49" s="160"/>
      <c r="AF49" s="161"/>
      <c r="AG49" s="162"/>
    </row>
    <row r="50" spans="2:33" s="4" customFormat="1" ht="15" hidden="1" customHeight="1" x14ac:dyDescent="0.25">
      <c r="B50" s="151"/>
      <c r="C50" s="163">
        <v>2</v>
      </c>
      <c r="D50" s="163"/>
      <c r="E50" s="163"/>
      <c r="F50" s="163"/>
      <c r="G50" s="163"/>
      <c r="H50" s="164"/>
      <c r="I50" s="164"/>
      <c r="J50" s="164"/>
      <c r="K50" s="165"/>
      <c r="L50" s="164"/>
      <c r="M50" s="164"/>
      <c r="N50" s="164"/>
      <c r="O50" s="164"/>
      <c r="P50" s="164"/>
      <c r="Q50" s="164"/>
      <c r="R50" s="164"/>
      <c r="S50" s="164"/>
      <c r="T50" s="164"/>
      <c r="U50" s="166"/>
      <c r="V50" s="165"/>
      <c r="W50" s="164"/>
      <c r="X50" s="164"/>
      <c r="Y50" s="164"/>
      <c r="Z50" s="164"/>
      <c r="AA50" s="164"/>
      <c r="AB50" s="164"/>
      <c r="AC50" s="164"/>
      <c r="AD50" s="164"/>
      <c r="AE50" s="166"/>
      <c r="AF50" s="167"/>
      <c r="AG50" s="162"/>
    </row>
    <row r="51" spans="2:33" s="4" customFormat="1" ht="15.75" hidden="1" x14ac:dyDescent="0.25">
      <c r="B51" s="151"/>
      <c r="C51" s="168" t="s">
        <v>95</v>
      </c>
      <c r="D51" s="168"/>
      <c r="E51" s="168"/>
      <c r="F51" s="168"/>
      <c r="G51" s="168"/>
      <c r="H51" s="164"/>
      <c r="I51" s="164"/>
      <c r="J51" s="164"/>
      <c r="K51" s="165"/>
      <c r="L51" s="164"/>
      <c r="M51" s="164"/>
      <c r="N51" s="164"/>
      <c r="O51" s="164"/>
      <c r="P51" s="164"/>
      <c r="Q51" s="164"/>
      <c r="R51" s="164"/>
      <c r="S51" s="164"/>
      <c r="T51" s="164"/>
      <c r="U51" s="166"/>
      <c r="V51" s="165"/>
      <c r="W51" s="164"/>
      <c r="X51" s="164"/>
      <c r="Y51" s="164"/>
      <c r="Z51" s="164"/>
      <c r="AA51" s="164"/>
      <c r="AB51" s="164"/>
      <c r="AC51" s="164"/>
      <c r="AD51" s="164"/>
      <c r="AE51" s="166"/>
      <c r="AF51" s="167"/>
      <c r="AG51" s="162"/>
    </row>
    <row r="52" spans="2:33" s="4" customFormat="1" ht="18" hidden="1" customHeight="1" x14ac:dyDescent="0.25">
      <c r="B52" s="151"/>
      <c r="C52" s="168" t="s">
        <v>96</v>
      </c>
      <c r="D52" s="168"/>
      <c r="E52" s="168"/>
      <c r="F52" s="168"/>
      <c r="G52" s="168"/>
      <c r="H52" s="164"/>
      <c r="I52" s="164"/>
      <c r="J52" s="164"/>
      <c r="K52" s="165"/>
      <c r="L52" s="164"/>
      <c r="M52" s="164"/>
      <c r="N52" s="164"/>
      <c r="O52" s="164"/>
      <c r="P52" s="164"/>
      <c r="Q52" s="164"/>
      <c r="R52" s="164"/>
      <c r="S52" s="164"/>
      <c r="T52" s="164"/>
      <c r="U52" s="166"/>
      <c r="V52" s="165"/>
      <c r="W52" s="164"/>
      <c r="X52" s="164"/>
      <c r="Y52" s="164"/>
      <c r="Z52" s="164"/>
      <c r="AA52" s="164"/>
      <c r="AB52" s="164"/>
      <c r="AC52" s="164"/>
      <c r="AD52" s="164"/>
      <c r="AE52" s="166"/>
      <c r="AF52" s="167"/>
      <c r="AG52" s="169"/>
    </row>
    <row r="53" spans="2:33" s="4" customFormat="1" ht="19.5" hidden="1" customHeight="1" x14ac:dyDescent="0.25">
      <c r="B53" s="151"/>
      <c r="C53" s="168" t="s">
        <v>97</v>
      </c>
      <c r="D53" s="168"/>
      <c r="E53" s="168"/>
      <c r="F53" s="168"/>
      <c r="G53" s="168"/>
      <c r="H53" s="164"/>
      <c r="I53" s="164"/>
      <c r="J53" s="164"/>
      <c r="K53" s="165"/>
      <c r="L53" s="164"/>
      <c r="M53" s="164"/>
      <c r="N53" s="164"/>
      <c r="O53" s="164"/>
      <c r="P53" s="164"/>
      <c r="Q53" s="164"/>
      <c r="R53" s="164"/>
      <c r="S53" s="164"/>
      <c r="T53" s="164"/>
      <c r="U53" s="166"/>
      <c r="V53" s="165"/>
      <c r="W53" s="164"/>
      <c r="X53" s="164"/>
      <c r="Y53" s="164"/>
      <c r="Z53" s="164"/>
      <c r="AA53" s="164"/>
      <c r="AB53" s="164"/>
      <c r="AC53" s="164"/>
      <c r="AD53" s="164"/>
      <c r="AE53" s="166"/>
      <c r="AF53" s="167"/>
      <c r="AG53" s="162"/>
    </row>
    <row r="54" spans="2:33" s="4" customFormat="1" ht="15.75" hidden="1" x14ac:dyDescent="0.25">
      <c r="B54" s="151"/>
      <c r="C54" s="168" t="s">
        <v>99</v>
      </c>
      <c r="D54" s="168"/>
      <c r="E54" s="168"/>
      <c r="F54" s="168"/>
      <c r="G54" s="168"/>
      <c r="H54" s="164"/>
      <c r="I54" s="164"/>
      <c r="J54" s="164"/>
      <c r="K54" s="165"/>
      <c r="L54" s="164"/>
      <c r="M54" s="164"/>
      <c r="N54" s="164"/>
      <c r="O54" s="164"/>
      <c r="P54" s="164"/>
      <c r="Q54" s="164"/>
      <c r="R54" s="164"/>
      <c r="S54" s="164"/>
      <c r="T54" s="164"/>
      <c r="U54" s="166"/>
      <c r="V54" s="165"/>
      <c r="W54" s="164"/>
      <c r="X54" s="164"/>
      <c r="Y54" s="164"/>
      <c r="Z54" s="164"/>
      <c r="AA54" s="164"/>
      <c r="AB54" s="164"/>
      <c r="AC54" s="164"/>
      <c r="AD54" s="164"/>
      <c r="AE54" s="166"/>
      <c r="AF54" s="167"/>
      <c r="AG54" s="162"/>
    </row>
    <row r="55" spans="2:33" s="4" customFormat="1" ht="95.25" hidden="1" thickBot="1" x14ac:dyDescent="0.3">
      <c r="B55" s="151"/>
      <c r="C55" s="170" t="s">
        <v>102</v>
      </c>
      <c r="D55" s="170"/>
      <c r="E55" s="170"/>
      <c r="F55" s="170"/>
      <c r="G55" s="168"/>
      <c r="H55" s="164"/>
      <c r="I55" s="164"/>
      <c r="J55" s="164"/>
      <c r="K55" s="171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V55" s="171"/>
      <c r="W55" s="172"/>
      <c r="X55" s="172"/>
      <c r="Y55" s="172"/>
      <c r="Z55" s="172"/>
      <c r="AA55" s="172"/>
      <c r="AB55" s="172"/>
      <c r="AC55" s="172"/>
      <c r="AD55" s="172"/>
      <c r="AE55" s="173"/>
      <c r="AF55" s="174"/>
      <c r="AG55" s="162"/>
    </row>
    <row r="56" spans="2:33" s="4" customFormat="1" ht="15.75" hidden="1" x14ac:dyDescent="0.25">
      <c r="B56" s="151"/>
      <c r="C56" s="175" t="s">
        <v>103</v>
      </c>
      <c r="D56" s="175"/>
      <c r="E56" s="175"/>
      <c r="F56" s="175"/>
      <c r="G56" s="176"/>
      <c r="H56" s="164"/>
      <c r="I56" s="164"/>
      <c r="J56" s="164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51"/>
    </row>
    <row r="57" spans="2:33" s="4" customFormat="1" ht="16.5" hidden="1" customHeight="1" x14ac:dyDescent="0.25">
      <c r="H57" s="145"/>
      <c r="J57" s="145"/>
    </row>
    <row r="58" spans="2:33" s="4" customFormat="1" ht="144.75" hidden="1" customHeight="1" x14ac:dyDescent="0.25">
      <c r="H58" s="145"/>
      <c r="J58" s="145"/>
    </row>
    <row r="59" spans="2:33" s="4" customFormat="1" ht="21" hidden="1" customHeight="1" x14ac:dyDescent="0.3">
      <c r="B59" s="1715" t="s">
        <v>124</v>
      </c>
      <c r="C59" s="1716"/>
      <c r="D59" s="1716"/>
      <c r="E59" s="1716"/>
      <c r="F59" s="1716"/>
      <c r="G59" s="1716"/>
      <c r="H59" s="1716"/>
      <c r="I59" s="1716"/>
      <c r="J59" s="1716"/>
      <c r="K59" s="1717"/>
      <c r="L59" s="1717"/>
      <c r="M59" s="1717"/>
      <c r="N59" s="1717"/>
      <c r="O59" s="1717"/>
      <c r="P59" s="1717"/>
      <c r="Q59" s="1717"/>
      <c r="R59" s="1717"/>
      <c r="S59" s="1717"/>
      <c r="T59" s="1717"/>
      <c r="U59" s="1717"/>
      <c r="V59" s="1717"/>
      <c r="W59" s="1717"/>
      <c r="X59" s="1717"/>
      <c r="Y59" s="1717"/>
      <c r="Z59" s="1717"/>
      <c r="AA59" s="1717"/>
      <c r="AB59" s="1717"/>
      <c r="AC59" s="1717"/>
      <c r="AD59" s="1717"/>
      <c r="AE59" s="1717"/>
      <c r="AF59" s="1717"/>
      <c r="AG59" s="1718"/>
    </row>
    <row r="60" spans="2:33" s="4" customFormat="1" ht="15.75" hidden="1" customHeight="1" x14ac:dyDescent="0.25">
      <c r="B60" s="1709" t="s">
        <v>2</v>
      </c>
      <c r="C60" s="1710" t="s">
        <v>3</v>
      </c>
      <c r="D60" s="146"/>
      <c r="E60" s="146"/>
      <c r="F60" s="146"/>
      <c r="G60" s="1709" t="s">
        <v>105</v>
      </c>
      <c r="H60" s="1710" t="s">
        <v>106</v>
      </c>
      <c r="I60" s="1710"/>
      <c r="J60" s="1710"/>
      <c r="K60" s="1719" t="s">
        <v>125</v>
      </c>
      <c r="L60" s="1720"/>
      <c r="M60" s="1720"/>
      <c r="N60" s="1720"/>
      <c r="O60" s="1720"/>
      <c r="P60" s="1720"/>
      <c r="Q60" s="1720"/>
      <c r="R60" s="1720"/>
      <c r="S60" s="1720"/>
      <c r="T60" s="1720"/>
      <c r="U60" s="1721"/>
      <c r="V60" s="1719" t="s">
        <v>126</v>
      </c>
      <c r="W60" s="1720"/>
      <c r="X60" s="1720"/>
      <c r="Y60" s="1720"/>
      <c r="Z60" s="1720"/>
      <c r="AA60" s="1720"/>
      <c r="AB60" s="1720"/>
      <c r="AC60" s="1720"/>
      <c r="AD60" s="1720"/>
      <c r="AE60" s="1721"/>
      <c r="AF60" s="147"/>
      <c r="AG60" s="1722" t="s">
        <v>109</v>
      </c>
    </row>
    <row r="61" spans="2:33" s="4" customFormat="1" ht="30.75" hidden="1" customHeight="1" x14ac:dyDescent="0.25">
      <c r="B61" s="1709"/>
      <c r="C61" s="1710"/>
      <c r="D61" s="146"/>
      <c r="E61" s="146"/>
      <c r="F61" s="146"/>
      <c r="G61" s="1709"/>
      <c r="H61" s="1709" t="s">
        <v>110</v>
      </c>
      <c r="I61" s="1709" t="s">
        <v>111</v>
      </c>
      <c r="J61" s="1709" t="s">
        <v>112</v>
      </c>
      <c r="K61" s="1714" t="s">
        <v>113</v>
      </c>
      <c r="L61" s="1710" t="s">
        <v>13</v>
      </c>
      <c r="M61" s="1710"/>
      <c r="N61" s="1710"/>
      <c r="O61" s="1710"/>
      <c r="P61" s="1709" t="s">
        <v>114</v>
      </c>
      <c r="Q61" s="1709" t="s">
        <v>115</v>
      </c>
      <c r="R61" s="148"/>
      <c r="S61" s="1709" t="s">
        <v>116</v>
      </c>
      <c r="T61" s="1707" t="s">
        <v>18</v>
      </c>
      <c r="U61" s="1708"/>
      <c r="V61" s="1714" t="s">
        <v>113</v>
      </c>
      <c r="W61" s="1710" t="s">
        <v>13</v>
      </c>
      <c r="X61" s="1710"/>
      <c r="Y61" s="1710"/>
      <c r="Z61" s="1710"/>
      <c r="AA61" s="1709" t="s">
        <v>114</v>
      </c>
      <c r="AB61" s="1709" t="s">
        <v>117</v>
      </c>
      <c r="AC61" s="1709" t="s">
        <v>116</v>
      </c>
      <c r="AD61" s="1707" t="s">
        <v>18</v>
      </c>
      <c r="AE61" s="1708"/>
      <c r="AF61" s="149"/>
      <c r="AG61" s="1722"/>
    </row>
    <row r="62" spans="2:33" s="4" customFormat="1" ht="13.5" hidden="1" customHeight="1" x14ac:dyDescent="0.25">
      <c r="B62" s="1709"/>
      <c r="C62" s="1710"/>
      <c r="D62" s="146"/>
      <c r="E62" s="146"/>
      <c r="F62" s="146"/>
      <c r="G62" s="1709"/>
      <c r="H62" s="1709"/>
      <c r="I62" s="1709"/>
      <c r="J62" s="1709"/>
      <c r="K62" s="1714"/>
      <c r="L62" s="1709" t="s">
        <v>113</v>
      </c>
      <c r="M62" s="1710" t="s">
        <v>19</v>
      </c>
      <c r="N62" s="1710"/>
      <c r="O62" s="1710"/>
      <c r="P62" s="1709"/>
      <c r="Q62" s="1709"/>
      <c r="R62" s="148"/>
      <c r="S62" s="1709"/>
      <c r="T62" s="1711" t="s">
        <v>118</v>
      </c>
      <c r="U62" s="1712" t="s">
        <v>119</v>
      </c>
      <c r="V62" s="1714"/>
      <c r="W62" s="1709" t="s">
        <v>113</v>
      </c>
      <c r="X62" s="1710" t="s">
        <v>120</v>
      </c>
      <c r="Y62" s="1710"/>
      <c r="Z62" s="1710"/>
      <c r="AA62" s="1709"/>
      <c r="AB62" s="1709"/>
      <c r="AC62" s="1709"/>
      <c r="AD62" s="1709" t="s">
        <v>118</v>
      </c>
      <c r="AE62" s="1713" t="s">
        <v>119</v>
      </c>
      <c r="AF62" s="150"/>
      <c r="AG62" s="1722"/>
    </row>
    <row r="63" spans="2:33" s="4" customFormat="1" ht="80.25" hidden="1" customHeight="1" x14ac:dyDescent="0.25">
      <c r="B63" s="1709"/>
      <c r="C63" s="1710"/>
      <c r="D63" s="146"/>
      <c r="E63" s="146"/>
      <c r="F63" s="146"/>
      <c r="G63" s="1709"/>
      <c r="H63" s="1709"/>
      <c r="I63" s="1709"/>
      <c r="J63" s="1709"/>
      <c r="K63" s="1714"/>
      <c r="L63" s="1709"/>
      <c r="M63" s="148" t="s">
        <v>121</v>
      </c>
      <c r="N63" s="148" t="s">
        <v>122</v>
      </c>
      <c r="O63" s="148" t="s">
        <v>123</v>
      </c>
      <c r="P63" s="1709"/>
      <c r="Q63" s="1709"/>
      <c r="R63" s="148"/>
      <c r="S63" s="1709"/>
      <c r="T63" s="1711"/>
      <c r="U63" s="1712"/>
      <c r="V63" s="1714"/>
      <c r="W63" s="1709"/>
      <c r="X63" s="148" t="s">
        <v>121</v>
      </c>
      <c r="Y63" s="148" t="s">
        <v>122</v>
      </c>
      <c r="Z63" s="148" t="s">
        <v>123</v>
      </c>
      <c r="AA63" s="1709"/>
      <c r="AB63" s="1709"/>
      <c r="AC63" s="1709"/>
      <c r="AD63" s="1709"/>
      <c r="AE63" s="1713"/>
      <c r="AF63" s="150"/>
      <c r="AG63" s="1722"/>
    </row>
    <row r="64" spans="2:33" s="4" customFormat="1" ht="13.5" hidden="1" customHeight="1" x14ac:dyDescent="0.25">
      <c r="B64" s="151"/>
      <c r="C64" s="152">
        <v>1</v>
      </c>
      <c r="D64" s="152"/>
      <c r="E64" s="152"/>
      <c r="F64" s="152"/>
      <c r="G64" s="153"/>
      <c r="H64" s="154"/>
      <c r="I64" s="154"/>
      <c r="J64" s="154"/>
      <c r="K64" s="155"/>
      <c r="L64" s="156"/>
      <c r="M64" s="156"/>
      <c r="N64" s="156"/>
      <c r="O64" s="154"/>
      <c r="P64" s="154"/>
      <c r="Q64" s="154"/>
      <c r="R64" s="154"/>
      <c r="S64" s="156"/>
      <c r="T64" s="156"/>
      <c r="U64" s="157"/>
      <c r="V64" s="155"/>
      <c r="W64" s="156"/>
      <c r="X64" s="154"/>
      <c r="Y64" s="156"/>
      <c r="Z64" s="156"/>
      <c r="AA64" s="158"/>
      <c r="AB64" s="159"/>
      <c r="AC64" s="156"/>
      <c r="AD64" s="154"/>
      <c r="AE64" s="160"/>
      <c r="AF64" s="161"/>
      <c r="AG64" s="162"/>
    </row>
    <row r="65" spans="2:33" s="4" customFormat="1" ht="13.5" hidden="1" customHeight="1" x14ac:dyDescent="0.25">
      <c r="B65" s="151"/>
      <c r="C65" s="163">
        <v>2</v>
      </c>
      <c r="D65" s="163"/>
      <c r="E65" s="163"/>
      <c r="F65" s="163"/>
      <c r="G65" s="163"/>
      <c r="H65" s="164"/>
      <c r="I65" s="164"/>
      <c r="J65" s="164"/>
      <c r="K65" s="165"/>
      <c r="L65" s="164"/>
      <c r="M65" s="164"/>
      <c r="N65" s="164"/>
      <c r="O65" s="164"/>
      <c r="P65" s="164"/>
      <c r="Q65" s="164"/>
      <c r="R65" s="164"/>
      <c r="S65" s="164"/>
      <c r="T65" s="164"/>
      <c r="U65" s="166"/>
      <c r="V65" s="165"/>
      <c r="W65" s="164"/>
      <c r="X65" s="164"/>
      <c r="Y65" s="164"/>
      <c r="Z65" s="164"/>
      <c r="AA65" s="164"/>
      <c r="AB65" s="164"/>
      <c r="AC65" s="164"/>
      <c r="AD65" s="164"/>
      <c r="AE65" s="166"/>
      <c r="AF65" s="167"/>
      <c r="AG65" s="162"/>
    </row>
    <row r="66" spans="2:33" s="4" customFormat="1" ht="13.5" hidden="1" customHeight="1" x14ac:dyDescent="0.25">
      <c r="B66" s="151"/>
      <c r="C66" s="168" t="s">
        <v>95</v>
      </c>
      <c r="D66" s="168"/>
      <c r="E66" s="168"/>
      <c r="F66" s="168"/>
      <c r="G66" s="168"/>
      <c r="H66" s="164"/>
      <c r="I66" s="164"/>
      <c r="J66" s="164"/>
      <c r="K66" s="165"/>
      <c r="L66" s="164"/>
      <c r="M66" s="164"/>
      <c r="N66" s="164"/>
      <c r="O66" s="164"/>
      <c r="P66" s="164"/>
      <c r="Q66" s="164"/>
      <c r="R66" s="164"/>
      <c r="S66" s="164"/>
      <c r="T66" s="164"/>
      <c r="U66" s="166"/>
      <c r="V66" s="165"/>
      <c r="W66" s="164"/>
      <c r="X66" s="164"/>
      <c r="Y66" s="164"/>
      <c r="Z66" s="164"/>
      <c r="AA66" s="164"/>
      <c r="AB66" s="164"/>
      <c r="AC66" s="164"/>
      <c r="AD66" s="164"/>
      <c r="AE66" s="166"/>
      <c r="AF66" s="167"/>
      <c r="AG66" s="162"/>
    </row>
    <row r="67" spans="2:33" s="4" customFormat="1" ht="13.5" hidden="1" customHeight="1" x14ac:dyDescent="0.25">
      <c r="B67" s="151"/>
      <c r="C67" s="168" t="s">
        <v>96</v>
      </c>
      <c r="D67" s="168"/>
      <c r="E67" s="168"/>
      <c r="F67" s="168"/>
      <c r="G67" s="168"/>
      <c r="H67" s="164"/>
      <c r="I67" s="164"/>
      <c r="J67" s="164"/>
      <c r="K67" s="165"/>
      <c r="L67" s="164"/>
      <c r="M67" s="164"/>
      <c r="N67" s="164"/>
      <c r="O67" s="164"/>
      <c r="P67" s="164"/>
      <c r="Q67" s="164"/>
      <c r="R67" s="164"/>
      <c r="S67" s="164"/>
      <c r="T67" s="164"/>
      <c r="U67" s="166"/>
      <c r="V67" s="165"/>
      <c r="W67" s="164"/>
      <c r="X67" s="164"/>
      <c r="Y67" s="164"/>
      <c r="Z67" s="164"/>
      <c r="AA67" s="164"/>
      <c r="AB67" s="164"/>
      <c r="AC67" s="164"/>
      <c r="AD67" s="164"/>
      <c r="AE67" s="166"/>
      <c r="AF67" s="167"/>
      <c r="AG67" s="169"/>
    </row>
    <row r="68" spans="2:33" s="4" customFormat="1" ht="13.5" hidden="1" customHeight="1" x14ac:dyDescent="0.25">
      <c r="B68" s="151"/>
      <c r="C68" s="168" t="s">
        <v>97</v>
      </c>
      <c r="D68" s="168"/>
      <c r="E68" s="168"/>
      <c r="F68" s="168"/>
      <c r="G68" s="168"/>
      <c r="H68" s="164"/>
      <c r="I68" s="164"/>
      <c r="J68" s="164"/>
      <c r="K68" s="165"/>
      <c r="L68" s="164"/>
      <c r="M68" s="164"/>
      <c r="N68" s="164"/>
      <c r="O68" s="164"/>
      <c r="P68" s="164"/>
      <c r="Q68" s="164"/>
      <c r="R68" s="164"/>
      <c r="S68" s="164"/>
      <c r="T68" s="164"/>
      <c r="U68" s="166"/>
      <c r="V68" s="165"/>
      <c r="W68" s="164"/>
      <c r="X68" s="164"/>
      <c r="Y68" s="164"/>
      <c r="Z68" s="164"/>
      <c r="AA68" s="164"/>
      <c r="AB68" s="164"/>
      <c r="AC68" s="164"/>
      <c r="AD68" s="164"/>
      <c r="AE68" s="166"/>
      <c r="AF68" s="167"/>
      <c r="AG68" s="162"/>
    </row>
    <row r="69" spans="2:33" s="4" customFormat="1" ht="13.5" hidden="1" customHeight="1" x14ac:dyDescent="0.25">
      <c r="B69" s="151"/>
      <c r="C69" s="168" t="s">
        <v>99</v>
      </c>
      <c r="D69" s="168"/>
      <c r="E69" s="168"/>
      <c r="F69" s="168"/>
      <c r="G69" s="168"/>
      <c r="H69" s="164"/>
      <c r="I69" s="164"/>
      <c r="J69" s="164"/>
      <c r="K69" s="165"/>
      <c r="L69" s="164"/>
      <c r="M69" s="164"/>
      <c r="N69" s="164"/>
      <c r="O69" s="164"/>
      <c r="P69" s="164"/>
      <c r="Q69" s="164"/>
      <c r="R69" s="164"/>
      <c r="S69" s="164"/>
      <c r="T69" s="164"/>
      <c r="U69" s="166"/>
      <c r="V69" s="165"/>
      <c r="W69" s="164"/>
      <c r="X69" s="164"/>
      <c r="Y69" s="164"/>
      <c r="Z69" s="164"/>
      <c r="AA69" s="164"/>
      <c r="AB69" s="164"/>
      <c r="AC69" s="164"/>
      <c r="AD69" s="164"/>
      <c r="AE69" s="166"/>
      <c r="AF69" s="167"/>
      <c r="AG69" s="162"/>
    </row>
    <row r="70" spans="2:33" s="4" customFormat="1" ht="13.5" hidden="1" customHeight="1" x14ac:dyDescent="0.25">
      <c r="B70" s="151"/>
      <c r="C70" s="170" t="s">
        <v>102</v>
      </c>
      <c r="D70" s="170"/>
      <c r="E70" s="170"/>
      <c r="F70" s="170"/>
      <c r="G70" s="168"/>
      <c r="H70" s="164"/>
      <c r="I70" s="164"/>
      <c r="J70" s="164"/>
      <c r="K70" s="165"/>
      <c r="L70" s="164"/>
      <c r="M70" s="164"/>
      <c r="N70" s="164"/>
      <c r="O70" s="164"/>
      <c r="P70" s="164"/>
      <c r="Q70" s="164"/>
      <c r="R70" s="164"/>
      <c r="S70" s="164"/>
      <c r="T70" s="164"/>
      <c r="U70" s="166"/>
      <c r="V70" s="165"/>
      <c r="W70" s="164"/>
      <c r="X70" s="164"/>
      <c r="Y70" s="164"/>
      <c r="Z70" s="164"/>
      <c r="AA70" s="164"/>
      <c r="AB70" s="164"/>
      <c r="AC70" s="164"/>
      <c r="AD70" s="164"/>
      <c r="AE70" s="166"/>
      <c r="AF70" s="167"/>
      <c r="AG70" s="162"/>
    </row>
    <row r="71" spans="2:33" s="4" customFormat="1" ht="13.5" hidden="1" customHeight="1" x14ac:dyDescent="0.3">
      <c r="B71" s="151"/>
      <c r="C71" s="175" t="s">
        <v>103</v>
      </c>
      <c r="D71" s="175"/>
      <c r="E71" s="175"/>
      <c r="F71" s="175"/>
      <c r="G71" s="176"/>
      <c r="H71" s="164"/>
      <c r="I71" s="164"/>
      <c r="J71" s="164"/>
      <c r="K71" s="171"/>
      <c r="L71" s="172"/>
      <c r="M71" s="172"/>
      <c r="N71" s="172"/>
      <c r="O71" s="172"/>
      <c r="P71" s="172"/>
      <c r="Q71" s="172"/>
      <c r="R71" s="172"/>
      <c r="S71" s="172"/>
      <c r="T71" s="172"/>
      <c r="U71" s="173"/>
      <c r="V71" s="171"/>
      <c r="W71" s="172"/>
      <c r="X71" s="172"/>
      <c r="Y71" s="172"/>
      <c r="Z71" s="172"/>
      <c r="AA71" s="172"/>
      <c r="AB71" s="172"/>
      <c r="AC71" s="172"/>
      <c r="AD71" s="172"/>
      <c r="AE71" s="173"/>
      <c r="AF71" s="174"/>
      <c r="AG71" s="162"/>
    </row>
    <row r="72" spans="2:33" s="4" customFormat="1" ht="13.5" hidden="1" customHeight="1" x14ac:dyDescent="0.25">
      <c r="H72" s="145"/>
      <c r="J72" s="145"/>
    </row>
    <row r="73" spans="2:33" s="4" customFormat="1" ht="27.75" hidden="1" customHeight="1" x14ac:dyDescent="0.25">
      <c r="H73" s="145"/>
      <c r="J73" s="145"/>
    </row>
    <row r="74" spans="2:33" s="4" customFormat="1" ht="24.75" hidden="1" customHeight="1" x14ac:dyDescent="0.3">
      <c r="B74" s="1715" t="s">
        <v>127</v>
      </c>
      <c r="C74" s="1716"/>
      <c r="D74" s="1716"/>
      <c r="E74" s="1716"/>
      <c r="F74" s="1716"/>
      <c r="G74" s="1716"/>
      <c r="H74" s="1716"/>
      <c r="I74" s="1716"/>
      <c r="J74" s="1716"/>
      <c r="K74" s="1717"/>
      <c r="L74" s="1717"/>
      <c r="M74" s="1717"/>
      <c r="N74" s="1717"/>
      <c r="O74" s="1717"/>
      <c r="P74" s="1717"/>
      <c r="Q74" s="1717"/>
      <c r="R74" s="1717"/>
      <c r="S74" s="1717"/>
      <c r="T74" s="1717"/>
      <c r="U74" s="1717"/>
      <c r="V74" s="1717"/>
      <c r="W74" s="1717"/>
      <c r="X74" s="1717"/>
      <c r="Y74" s="1717"/>
      <c r="Z74" s="1717"/>
      <c r="AA74" s="1717"/>
      <c r="AB74" s="1717"/>
      <c r="AC74" s="1717"/>
      <c r="AD74" s="1717"/>
      <c r="AE74" s="1717"/>
      <c r="AF74" s="1717"/>
      <c r="AG74" s="1718"/>
    </row>
    <row r="75" spans="2:33" s="4" customFormat="1" ht="13.5" hidden="1" customHeight="1" x14ac:dyDescent="0.25">
      <c r="B75" s="1709" t="s">
        <v>2</v>
      </c>
      <c r="C75" s="1710" t="s">
        <v>3</v>
      </c>
      <c r="D75" s="146"/>
      <c r="E75" s="146"/>
      <c r="F75" s="146"/>
      <c r="G75" s="1709" t="s">
        <v>105</v>
      </c>
      <c r="H75" s="1710" t="s">
        <v>106</v>
      </c>
      <c r="I75" s="1710"/>
      <c r="J75" s="1710"/>
      <c r="K75" s="1719" t="s">
        <v>128</v>
      </c>
      <c r="L75" s="1720"/>
      <c r="M75" s="1720"/>
      <c r="N75" s="1720"/>
      <c r="O75" s="1720"/>
      <c r="P75" s="1720"/>
      <c r="Q75" s="1720"/>
      <c r="R75" s="1720"/>
      <c r="S75" s="1720"/>
      <c r="T75" s="1720"/>
      <c r="U75" s="1721"/>
      <c r="V75" s="1719" t="s">
        <v>129</v>
      </c>
      <c r="W75" s="1720"/>
      <c r="X75" s="1720"/>
      <c r="Y75" s="1720"/>
      <c r="Z75" s="1720"/>
      <c r="AA75" s="1720"/>
      <c r="AB75" s="1720"/>
      <c r="AC75" s="1720"/>
      <c r="AD75" s="1720"/>
      <c r="AE75" s="1721"/>
      <c r="AF75" s="147"/>
      <c r="AG75" s="1722" t="s">
        <v>109</v>
      </c>
    </row>
    <row r="76" spans="2:33" s="4" customFormat="1" ht="33" hidden="1" customHeight="1" x14ac:dyDescent="0.25">
      <c r="B76" s="1709"/>
      <c r="C76" s="1710"/>
      <c r="D76" s="146"/>
      <c r="E76" s="146"/>
      <c r="F76" s="146"/>
      <c r="G76" s="1709"/>
      <c r="H76" s="1709" t="s">
        <v>110</v>
      </c>
      <c r="I76" s="1709" t="s">
        <v>111</v>
      </c>
      <c r="J76" s="1709" t="s">
        <v>112</v>
      </c>
      <c r="K76" s="1714" t="s">
        <v>113</v>
      </c>
      <c r="L76" s="1710" t="s">
        <v>13</v>
      </c>
      <c r="M76" s="1710"/>
      <c r="N76" s="1710"/>
      <c r="O76" s="1710"/>
      <c r="P76" s="1709" t="s">
        <v>114</v>
      </c>
      <c r="Q76" s="1709" t="s">
        <v>115</v>
      </c>
      <c r="R76" s="148"/>
      <c r="S76" s="1709" t="s">
        <v>116</v>
      </c>
      <c r="T76" s="1707" t="s">
        <v>18</v>
      </c>
      <c r="U76" s="1708"/>
      <c r="V76" s="1714" t="s">
        <v>113</v>
      </c>
      <c r="W76" s="1710" t="s">
        <v>13</v>
      </c>
      <c r="X76" s="1710"/>
      <c r="Y76" s="1710"/>
      <c r="Z76" s="1710"/>
      <c r="AA76" s="1709" t="s">
        <v>114</v>
      </c>
      <c r="AB76" s="1709" t="s">
        <v>117</v>
      </c>
      <c r="AC76" s="1709" t="s">
        <v>116</v>
      </c>
      <c r="AD76" s="1707" t="s">
        <v>18</v>
      </c>
      <c r="AE76" s="1708"/>
      <c r="AF76" s="149"/>
      <c r="AG76" s="1722"/>
    </row>
    <row r="77" spans="2:33" s="4" customFormat="1" ht="13.5" hidden="1" customHeight="1" x14ac:dyDescent="0.25">
      <c r="B77" s="1709"/>
      <c r="C77" s="1710"/>
      <c r="D77" s="146"/>
      <c r="E77" s="146"/>
      <c r="F77" s="146"/>
      <c r="G77" s="1709"/>
      <c r="H77" s="1709"/>
      <c r="I77" s="1709"/>
      <c r="J77" s="1709"/>
      <c r="K77" s="1714"/>
      <c r="L77" s="1709" t="s">
        <v>113</v>
      </c>
      <c r="M77" s="1710" t="s">
        <v>19</v>
      </c>
      <c r="N77" s="1710"/>
      <c r="O77" s="1710"/>
      <c r="P77" s="1709"/>
      <c r="Q77" s="1709"/>
      <c r="R77" s="148"/>
      <c r="S77" s="1709"/>
      <c r="T77" s="1711" t="s">
        <v>118</v>
      </c>
      <c r="U77" s="1712" t="s">
        <v>119</v>
      </c>
      <c r="V77" s="1714"/>
      <c r="W77" s="1709" t="s">
        <v>113</v>
      </c>
      <c r="X77" s="1710" t="s">
        <v>120</v>
      </c>
      <c r="Y77" s="1710"/>
      <c r="Z77" s="1710"/>
      <c r="AA77" s="1709"/>
      <c r="AB77" s="1709"/>
      <c r="AC77" s="1709"/>
      <c r="AD77" s="1709" t="s">
        <v>118</v>
      </c>
      <c r="AE77" s="1713" t="s">
        <v>119</v>
      </c>
      <c r="AF77" s="150"/>
      <c r="AG77" s="1722"/>
    </row>
    <row r="78" spans="2:33" s="4" customFormat="1" ht="80.25" hidden="1" customHeight="1" x14ac:dyDescent="0.25">
      <c r="B78" s="1709"/>
      <c r="C78" s="1710"/>
      <c r="D78" s="146"/>
      <c r="E78" s="146"/>
      <c r="F78" s="146"/>
      <c r="G78" s="1709"/>
      <c r="H78" s="1709"/>
      <c r="I78" s="1709"/>
      <c r="J78" s="1709"/>
      <c r="K78" s="1714"/>
      <c r="L78" s="1709"/>
      <c r="M78" s="148" t="s">
        <v>121</v>
      </c>
      <c r="N78" s="148" t="s">
        <v>122</v>
      </c>
      <c r="O78" s="148" t="s">
        <v>123</v>
      </c>
      <c r="P78" s="1709"/>
      <c r="Q78" s="1709"/>
      <c r="R78" s="148"/>
      <c r="S78" s="1709"/>
      <c r="T78" s="1711"/>
      <c r="U78" s="1712"/>
      <c r="V78" s="1714"/>
      <c r="W78" s="1709"/>
      <c r="X78" s="148" t="s">
        <v>121</v>
      </c>
      <c r="Y78" s="148" t="s">
        <v>122</v>
      </c>
      <c r="Z78" s="148" t="s">
        <v>123</v>
      </c>
      <c r="AA78" s="1709"/>
      <c r="AB78" s="1709"/>
      <c r="AC78" s="1709"/>
      <c r="AD78" s="1709"/>
      <c r="AE78" s="1713"/>
      <c r="AF78" s="150"/>
      <c r="AG78" s="1722"/>
    </row>
    <row r="79" spans="2:33" s="4" customFormat="1" ht="13.5" hidden="1" customHeight="1" x14ac:dyDescent="0.25">
      <c r="B79" s="151"/>
      <c r="C79" s="178">
        <v>1</v>
      </c>
      <c r="D79" s="178"/>
      <c r="E79" s="178"/>
      <c r="F79" s="178"/>
      <c r="G79" s="153"/>
      <c r="H79" s="154"/>
      <c r="I79" s="154"/>
      <c r="J79" s="154"/>
      <c r="K79" s="155"/>
      <c r="L79" s="156"/>
      <c r="M79" s="156"/>
      <c r="N79" s="156"/>
      <c r="O79" s="154"/>
      <c r="P79" s="154"/>
      <c r="Q79" s="154"/>
      <c r="R79" s="154"/>
      <c r="S79" s="156"/>
      <c r="T79" s="156"/>
      <c r="U79" s="157"/>
      <c r="V79" s="155"/>
      <c r="W79" s="156"/>
      <c r="X79" s="154"/>
      <c r="Y79" s="156"/>
      <c r="Z79" s="156"/>
      <c r="AA79" s="158"/>
      <c r="AB79" s="159"/>
      <c r="AC79" s="156"/>
      <c r="AD79" s="154"/>
      <c r="AE79" s="160"/>
      <c r="AF79" s="161"/>
      <c r="AG79" s="162"/>
    </row>
    <row r="80" spans="2:33" s="4" customFormat="1" ht="13.5" hidden="1" customHeight="1" x14ac:dyDescent="0.25">
      <c r="B80" s="151"/>
      <c r="C80" s="179">
        <v>2</v>
      </c>
      <c r="D80" s="179"/>
      <c r="E80" s="179"/>
      <c r="F80" s="179"/>
      <c r="G80" s="163"/>
      <c r="H80" s="164"/>
      <c r="I80" s="164"/>
      <c r="J80" s="164"/>
      <c r="K80" s="165"/>
      <c r="L80" s="164"/>
      <c r="M80" s="164"/>
      <c r="N80" s="164"/>
      <c r="O80" s="164"/>
      <c r="P80" s="164"/>
      <c r="Q80" s="164"/>
      <c r="R80" s="164"/>
      <c r="S80" s="164"/>
      <c r="T80" s="164"/>
      <c r="U80" s="166"/>
      <c r="V80" s="165"/>
      <c r="W80" s="164"/>
      <c r="X80" s="164"/>
      <c r="Y80" s="164"/>
      <c r="Z80" s="164"/>
      <c r="AA80" s="164"/>
      <c r="AB80" s="164"/>
      <c r="AC80" s="164"/>
      <c r="AD80" s="164"/>
      <c r="AE80" s="166"/>
      <c r="AF80" s="167"/>
      <c r="AG80" s="162"/>
    </row>
    <row r="81" spans="2:56" s="4" customFormat="1" ht="13.5" hidden="1" customHeight="1" x14ac:dyDescent="0.25">
      <c r="B81" s="151"/>
      <c r="C81" s="168" t="s">
        <v>95</v>
      </c>
      <c r="D81" s="168"/>
      <c r="E81" s="168"/>
      <c r="F81" s="168"/>
      <c r="G81" s="168"/>
      <c r="H81" s="164"/>
      <c r="I81" s="164"/>
      <c r="J81" s="164"/>
      <c r="K81" s="165"/>
      <c r="L81" s="164"/>
      <c r="M81" s="164"/>
      <c r="N81" s="164"/>
      <c r="O81" s="164"/>
      <c r="P81" s="164"/>
      <c r="Q81" s="164"/>
      <c r="R81" s="164"/>
      <c r="S81" s="164"/>
      <c r="T81" s="164"/>
      <c r="U81" s="166"/>
      <c r="V81" s="165"/>
      <c r="W81" s="164"/>
      <c r="X81" s="164"/>
      <c r="Y81" s="164"/>
      <c r="Z81" s="164"/>
      <c r="AA81" s="164"/>
      <c r="AB81" s="164"/>
      <c r="AC81" s="164"/>
      <c r="AD81" s="164"/>
      <c r="AE81" s="166"/>
      <c r="AF81" s="167"/>
      <c r="AG81" s="162"/>
    </row>
    <row r="82" spans="2:56" s="4" customFormat="1" ht="13.5" hidden="1" customHeight="1" x14ac:dyDescent="0.25">
      <c r="B82" s="151"/>
      <c r="C82" s="168" t="s">
        <v>96</v>
      </c>
      <c r="D82" s="168"/>
      <c r="E82" s="168"/>
      <c r="F82" s="168"/>
      <c r="G82" s="168"/>
      <c r="H82" s="164"/>
      <c r="I82" s="164"/>
      <c r="J82" s="164"/>
      <c r="K82" s="165"/>
      <c r="L82" s="164"/>
      <c r="M82" s="164"/>
      <c r="N82" s="164"/>
      <c r="O82" s="164"/>
      <c r="P82" s="164"/>
      <c r="Q82" s="164"/>
      <c r="R82" s="164"/>
      <c r="S82" s="164"/>
      <c r="T82" s="164"/>
      <c r="U82" s="166"/>
      <c r="V82" s="165"/>
      <c r="W82" s="164"/>
      <c r="X82" s="164"/>
      <c r="Y82" s="164"/>
      <c r="Z82" s="164"/>
      <c r="AA82" s="164"/>
      <c r="AB82" s="164"/>
      <c r="AC82" s="164"/>
      <c r="AD82" s="164"/>
      <c r="AE82" s="166"/>
      <c r="AF82" s="167"/>
      <c r="AG82" s="169"/>
    </row>
    <row r="83" spans="2:56" s="4" customFormat="1" ht="13.5" hidden="1" customHeight="1" x14ac:dyDescent="0.25">
      <c r="B83" s="151"/>
      <c r="C83" s="168" t="s">
        <v>97</v>
      </c>
      <c r="D83" s="168"/>
      <c r="E83" s="168"/>
      <c r="F83" s="168"/>
      <c r="G83" s="168"/>
      <c r="H83" s="164"/>
      <c r="I83" s="164"/>
      <c r="J83" s="164"/>
      <c r="K83" s="165"/>
      <c r="L83" s="164"/>
      <c r="M83" s="164"/>
      <c r="N83" s="164"/>
      <c r="O83" s="164"/>
      <c r="P83" s="164"/>
      <c r="Q83" s="164"/>
      <c r="R83" s="164"/>
      <c r="S83" s="164"/>
      <c r="T83" s="164"/>
      <c r="U83" s="166"/>
      <c r="V83" s="165"/>
      <c r="W83" s="164"/>
      <c r="X83" s="164"/>
      <c r="Y83" s="164"/>
      <c r="Z83" s="164"/>
      <c r="AA83" s="164"/>
      <c r="AB83" s="164"/>
      <c r="AC83" s="164"/>
      <c r="AD83" s="164"/>
      <c r="AE83" s="166"/>
      <c r="AF83" s="167"/>
      <c r="AG83" s="162"/>
    </row>
    <row r="84" spans="2:56" s="4" customFormat="1" ht="13.5" hidden="1" customHeight="1" x14ac:dyDescent="0.25">
      <c r="B84" s="151"/>
      <c r="C84" s="168" t="s">
        <v>99</v>
      </c>
      <c r="D84" s="168"/>
      <c r="E84" s="168"/>
      <c r="F84" s="168"/>
      <c r="G84" s="168"/>
      <c r="H84" s="164"/>
      <c r="I84" s="164"/>
      <c r="J84" s="164"/>
      <c r="K84" s="165"/>
      <c r="L84" s="164"/>
      <c r="M84" s="164"/>
      <c r="N84" s="164"/>
      <c r="O84" s="164"/>
      <c r="P84" s="164"/>
      <c r="Q84" s="164"/>
      <c r="R84" s="164"/>
      <c r="S84" s="164"/>
      <c r="T84" s="164"/>
      <c r="U84" s="166"/>
      <c r="V84" s="165"/>
      <c r="W84" s="164"/>
      <c r="X84" s="164"/>
      <c r="Y84" s="164"/>
      <c r="Z84" s="164"/>
      <c r="AA84" s="164"/>
      <c r="AB84" s="164"/>
      <c r="AC84" s="164"/>
      <c r="AD84" s="164"/>
      <c r="AE84" s="166"/>
      <c r="AF84" s="167"/>
      <c r="AG84" s="162"/>
    </row>
    <row r="85" spans="2:56" s="4" customFormat="1" ht="13.5" hidden="1" customHeight="1" x14ac:dyDescent="0.25">
      <c r="B85" s="151"/>
      <c r="C85" s="170" t="s">
        <v>102</v>
      </c>
      <c r="D85" s="170"/>
      <c r="E85" s="170"/>
      <c r="F85" s="170"/>
      <c r="G85" s="168"/>
      <c r="H85" s="164"/>
      <c r="I85" s="164"/>
      <c r="J85" s="164"/>
      <c r="K85" s="165"/>
      <c r="L85" s="164"/>
      <c r="M85" s="164"/>
      <c r="N85" s="164"/>
      <c r="O85" s="164"/>
      <c r="P85" s="164"/>
      <c r="Q85" s="164"/>
      <c r="R85" s="164"/>
      <c r="S85" s="164"/>
      <c r="T85" s="164"/>
      <c r="U85" s="166"/>
      <c r="V85" s="165"/>
      <c r="W85" s="164"/>
      <c r="X85" s="164"/>
      <c r="Y85" s="164"/>
      <c r="Z85" s="164"/>
      <c r="AA85" s="164"/>
      <c r="AB85" s="164"/>
      <c r="AC85" s="164"/>
      <c r="AD85" s="164"/>
      <c r="AE85" s="166"/>
      <c r="AF85" s="167"/>
      <c r="AG85" s="162"/>
    </row>
    <row r="86" spans="2:56" s="4" customFormat="1" ht="13.5" hidden="1" customHeight="1" x14ac:dyDescent="0.3">
      <c r="B86" s="151"/>
      <c r="C86" s="175" t="s">
        <v>103</v>
      </c>
      <c r="D86" s="175"/>
      <c r="E86" s="175"/>
      <c r="F86" s="175"/>
      <c r="G86" s="176"/>
      <c r="H86" s="164"/>
      <c r="I86" s="164"/>
      <c r="J86" s="164"/>
      <c r="K86" s="171"/>
      <c r="L86" s="172"/>
      <c r="M86" s="172"/>
      <c r="N86" s="172"/>
      <c r="O86" s="172"/>
      <c r="P86" s="172"/>
      <c r="Q86" s="172"/>
      <c r="R86" s="172"/>
      <c r="S86" s="172"/>
      <c r="T86" s="172"/>
      <c r="U86" s="173"/>
      <c r="V86" s="171"/>
      <c r="W86" s="172"/>
      <c r="X86" s="172"/>
      <c r="Y86" s="172"/>
      <c r="Z86" s="172"/>
      <c r="AA86" s="172"/>
      <c r="AB86" s="172"/>
      <c r="AC86" s="172"/>
      <c r="AD86" s="172"/>
      <c r="AE86" s="173"/>
      <c r="AF86" s="174"/>
      <c r="AG86" s="162"/>
    </row>
    <row r="87" spans="2:56" s="4" customFormat="1" ht="13.5" customHeight="1" thickBot="1" x14ac:dyDescent="0.3">
      <c r="H87" s="145"/>
      <c r="J87" s="145"/>
    </row>
    <row r="88" spans="2:56" s="4" customFormat="1" ht="11.25" customHeight="1" x14ac:dyDescent="0.25">
      <c r="H88" s="145"/>
      <c r="J88" s="145"/>
      <c r="AH88" s="410"/>
    </row>
    <row r="89" spans="2:56" s="4" customFormat="1" ht="21.75" customHeight="1" x14ac:dyDescent="0.3">
      <c r="B89"/>
      <c r="C89" s="180" t="s">
        <v>130</v>
      </c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 t="s">
        <v>131</v>
      </c>
      <c r="Q89" s="180"/>
      <c r="R89" s="180"/>
      <c r="S89" s="180"/>
      <c r="T89" s="180"/>
      <c r="U89" s="180"/>
      <c r="V89" s="180"/>
      <c r="W89" s="181"/>
      <c r="X89" s="181"/>
      <c r="Y89" s="182"/>
      <c r="Z89" s="183"/>
      <c r="AA89" s="183"/>
      <c r="AB89" s="183"/>
      <c r="AC89" s="183"/>
      <c r="AD89" s="184"/>
      <c r="AE89" s="184"/>
      <c r="AF89" s="182"/>
      <c r="AG89" s="185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</row>
    <row r="90" spans="2:56" s="4" customFormat="1" ht="15.75" customHeight="1" x14ac:dyDescent="0.25">
      <c r="C90" s="1706"/>
      <c r="D90" s="1706"/>
      <c r="E90" s="1706"/>
      <c r="F90" s="1706"/>
      <c r="G90" s="1706"/>
      <c r="H90" s="1706"/>
      <c r="I90" s="1706"/>
      <c r="J90" s="1706"/>
      <c r="K90" s="1706"/>
      <c r="L90" s="1706"/>
      <c r="M90" s="1706"/>
      <c r="N90" s="1706"/>
      <c r="O90" s="1706"/>
      <c r="W90" s="4" t="s">
        <v>132</v>
      </c>
      <c r="X90" s="187"/>
      <c r="Y90" s="188" t="s">
        <v>133</v>
      </c>
      <c r="Z90" s="186"/>
      <c r="AA90" s="186"/>
      <c r="AB90" s="186"/>
      <c r="AC90" s="189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</row>
    <row r="91" spans="2:56" s="4" customFormat="1" ht="21.75" customHeight="1" x14ac:dyDescent="0.3"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80"/>
      <c r="Q91" s="180"/>
      <c r="R91" s="180"/>
      <c r="S91" s="180"/>
      <c r="T91" s="180"/>
      <c r="U91" s="180"/>
      <c r="V91" s="180"/>
      <c r="W91" s="180"/>
      <c r="X91" s="180"/>
      <c r="Y91" s="182"/>
      <c r="Z91" s="182"/>
      <c r="AA91" s="182"/>
      <c r="AB91" s="182"/>
      <c r="AC91" s="192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</row>
    <row r="92" spans="2:56" s="4" customFormat="1" ht="23.25" customHeight="1" x14ac:dyDescent="0.3"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80" t="s">
        <v>134</v>
      </c>
      <c r="Q92" s="180"/>
      <c r="R92" s="180"/>
      <c r="S92" s="180"/>
      <c r="T92" s="180"/>
      <c r="U92" s="180"/>
      <c r="V92" s="180"/>
      <c r="W92" s="181"/>
      <c r="X92" s="181"/>
      <c r="Y92" s="182"/>
      <c r="Z92" s="183"/>
      <c r="AA92" s="183"/>
      <c r="AB92" s="183"/>
      <c r="AC92" s="18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</row>
    <row r="93" spans="2:56" s="4" customFormat="1" ht="18.75" customHeight="1" x14ac:dyDescent="0.25"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W93" s="4" t="s">
        <v>132</v>
      </c>
      <c r="X93" s="187"/>
      <c r="Y93" s="188" t="s">
        <v>133</v>
      </c>
      <c r="Z93" s="186"/>
      <c r="AA93" s="186"/>
      <c r="AB93" s="186"/>
      <c r="AC93" s="189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</row>
    <row r="94" spans="2:56" s="4" customFormat="1" ht="18" customHeight="1" x14ac:dyDescent="0.25">
      <c r="H94" s="145"/>
      <c r="J94" s="145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</row>
    <row r="95" spans="2:56" s="4" customFormat="1" ht="16.5" customHeight="1" x14ac:dyDescent="0.3">
      <c r="B95" s="4" t="s">
        <v>135</v>
      </c>
      <c r="C95" s="4" t="s">
        <v>209</v>
      </c>
      <c r="H95" s="145"/>
      <c r="J95" s="145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</row>
    <row r="96" spans="2:56" s="4" customFormat="1" ht="27" customHeight="1" x14ac:dyDescent="0.25">
      <c r="H96" s="145"/>
      <c r="J96" s="14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</row>
    <row r="97" spans="2:10" s="4" customFormat="1" ht="25.5" customHeight="1" x14ac:dyDescent="0.25">
      <c r="B97" s="4" t="s">
        <v>137</v>
      </c>
      <c r="C97" s="4" t="s">
        <v>210</v>
      </c>
      <c r="H97" s="145"/>
      <c r="J97" s="145"/>
    </row>
    <row r="98" spans="2:10" s="4" customFormat="1" ht="13.5" customHeight="1" x14ac:dyDescent="0.25">
      <c r="H98" s="145"/>
      <c r="J98" s="145"/>
    </row>
    <row r="99" spans="2:10" s="4" customFormat="1" ht="28.5" customHeight="1" x14ac:dyDescent="0.25">
      <c r="H99" s="145"/>
      <c r="J99" s="145"/>
    </row>
    <row r="100" spans="2:10" s="4" customFormat="1" ht="13.5" customHeight="1" x14ac:dyDescent="0.25">
      <c r="H100" s="145"/>
      <c r="J100" s="145"/>
    </row>
    <row r="101" spans="2:10" s="4" customFormat="1" ht="13.5" customHeight="1" x14ac:dyDescent="0.25">
      <c r="H101" s="145"/>
      <c r="J101" s="145"/>
    </row>
    <row r="102" spans="2:10" s="4" customFormat="1" ht="13.5" customHeight="1" x14ac:dyDescent="0.25">
      <c r="H102" s="145"/>
      <c r="J102" s="145"/>
    </row>
    <row r="103" spans="2:10" s="4" customFormat="1" ht="13.5" customHeight="1" x14ac:dyDescent="0.25">
      <c r="H103" s="145"/>
      <c r="J103" s="145"/>
    </row>
    <row r="104" spans="2:10" s="4" customFormat="1" ht="13.5" customHeight="1" x14ac:dyDescent="0.25">
      <c r="H104" s="145"/>
      <c r="J104" s="145"/>
    </row>
    <row r="105" spans="2:10" s="4" customFormat="1" ht="13.5" customHeight="1" x14ac:dyDescent="0.25">
      <c r="H105" s="145"/>
      <c r="J105" s="145"/>
    </row>
    <row r="106" spans="2:10" s="4" customFormat="1" ht="13.5" customHeight="1" x14ac:dyDescent="0.25">
      <c r="H106" s="145"/>
      <c r="J106" s="145"/>
    </row>
    <row r="107" spans="2:10" s="4" customFormat="1" ht="13.5" customHeight="1" x14ac:dyDescent="0.25">
      <c r="H107" s="145"/>
      <c r="J107" s="145"/>
    </row>
    <row r="108" spans="2:10" s="4" customFormat="1" ht="13.5" customHeight="1" x14ac:dyDescent="0.25">
      <c r="H108" s="145"/>
      <c r="J108" s="145"/>
    </row>
    <row r="109" spans="2:10" s="4" customFormat="1" ht="13.5" customHeight="1" x14ac:dyDescent="0.25">
      <c r="H109" s="145"/>
      <c r="J109" s="145"/>
    </row>
    <row r="110" spans="2:10" s="4" customFormat="1" ht="13.5" customHeight="1" x14ac:dyDescent="0.25">
      <c r="H110" s="145"/>
      <c r="J110" s="145"/>
    </row>
    <row r="111" spans="2:10" s="4" customFormat="1" ht="13.5" customHeight="1" x14ac:dyDescent="0.25">
      <c r="H111" s="145"/>
      <c r="J111" s="145"/>
    </row>
    <row r="112" spans="2:10" s="4" customFormat="1" x14ac:dyDescent="0.25">
      <c r="H112" s="145"/>
      <c r="J112" s="145"/>
    </row>
    <row r="113" spans="8:10" s="4" customFormat="1" x14ac:dyDescent="0.25">
      <c r="H113" s="145"/>
      <c r="J113" s="145"/>
    </row>
    <row r="114" spans="8:10" s="4" customFormat="1" x14ac:dyDescent="0.25">
      <c r="H114" s="145"/>
      <c r="J114" s="145"/>
    </row>
    <row r="115" spans="8:10" s="4" customFormat="1" x14ac:dyDescent="0.25">
      <c r="H115" s="145"/>
      <c r="J115" s="145"/>
    </row>
    <row r="116" spans="8:10" s="4" customFormat="1" x14ac:dyDescent="0.25">
      <c r="H116" s="145"/>
      <c r="J116" s="145"/>
    </row>
    <row r="117" spans="8:10" s="4" customFormat="1" x14ac:dyDescent="0.25">
      <c r="H117" s="145"/>
      <c r="J117" s="145"/>
    </row>
    <row r="118" spans="8:10" s="4" customFormat="1" x14ac:dyDescent="0.25">
      <c r="H118" s="145"/>
      <c r="J118" s="145"/>
    </row>
    <row r="119" spans="8:10" s="4" customFormat="1" x14ac:dyDescent="0.25">
      <c r="H119" s="145"/>
      <c r="J119" s="145"/>
    </row>
    <row r="120" spans="8:10" s="4" customFormat="1" x14ac:dyDescent="0.25">
      <c r="H120" s="145"/>
      <c r="J120" s="145"/>
    </row>
    <row r="121" spans="8:10" s="4" customFormat="1" ht="81" customHeight="1" x14ac:dyDescent="0.25">
      <c r="H121" s="145"/>
      <c r="J121" s="145"/>
    </row>
    <row r="122" spans="8:10" s="4" customFormat="1" x14ac:dyDescent="0.25">
      <c r="H122" s="145"/>
      <c r="J122" s="145"/>
    </row>
    <row r="123" spans="8:10" s="4" customFormat="1" x14ac:dyDescent="0.25">
      <c r="H123" s="145"/>
      <c r="J123" s="145"/>
    </row>
    <row r="124" spans="8:10" s="4" customFormat="1" x14ac:dyDescent="0.25">
      <c r="H124" s="145"/>
      <c r="J124" s="145"/>
    </row>
    <row r="125" spans="8:10" s="4" customFormat="1" x14ac:dyDescent="0.25">
      <c r="H125" s="145"/>
      <c r="J125" s="145"/>
    </row>
    <row r="126" spans="8:10" s="4" customFormat="1" x14ac:dyDescent="0.25">
      <c r="H126" s="145"/>
      <c r="J126" s="145"/>
    </row>
    <row r="127" spans="8:10" s="4" customFormat="1" ht="36.75" customHeight="1" x14ac:dyDescent="0.25">
      <c r="H127" s="145"/>
      <c r="J127" s="145"/>
    </row>
    <row r="128" spans="8:10" s="4" customFormat="1" x14ac:dyDescent="0.25">
      <c r="H128" s="145"/>
      <c r="J128" s="145"/>
    </row>
    <row r="129" spans="8:10" s="4" customFormat="1" ht="14.25" customHeight="1" x14ac:dyDescent="0.25">
      <c r="H129" s="145"/>
      <c r="J129" s="145"/>
    </row>
    <row r="130" spans="8:10" s="4" customFormat="1" x14ac:dyDescent="0.25">
      <c r="H130" s="145"/>
      <c r="J130" s="145"/>
    </row>
    <row r="131" spans="8:10" s="4" customFormat="1" x14ac:dyDescent="0.25">
      <c r="H131" s="145"/>
      <c r="J131" s="145"/>
    </row>
    <row r="132" spans="8:10" s="4" customFormat="1" x14ac:dyDescent="0.25">
      <c r="H132" s="145"/>
      <c r="J132" s="145"/>
    </row>
    <row r="133" spans="8:10" s="4" customFormat="1" x14ac:dyDescent="0.25">
      <c r="H133" s="145"/>
      <c r="J133" s="145"/>
    </row>
    <row r="134" spans="8:10" s="4" customFormat="1" x14ac:dyDescent="0.25">
      <c r="H134" s="145"/>
      <c r="J134" s="145"/>
    </row>
    <row r="135" spans="8:10" s="4" customFormat="1" x14ac:dyDescent="0.25">
      <c r="H135" s="145"/>
      <c r="J135" s="145"/>
    </row>
    <row r="136" spans="8:10" s="4" customFormat="1" x14ac:dyDescent="0.25">
      <c r="H136" s="145"/>
      <c r="J136" s="145"/>
    </row>
    <row r="137" spans="8:10" s="4" customFormat="1" x14ac:dyDescent="0.25">
      <c r="H137" s="145"/>
      <c r="J137" s="145"/>
    </row>
    <row r="138" spans="8:10" s="4" customFormat="1" x14ac:dyDescent="0.25">
      <c r="H138" s="145"/>
      <c r="J138" s="145"/>
    </row>
    <row r="139" spans="8:10" s="4" customFormat="1" x14ac:dyDescent="0.25">
      <c r="H139" s="145"/>
      <c r="J139" s="145"/>
    </row>
    <row r="140" spans="8:10" s="4" customFormat="1" x14ac:dyDescent="0.25">
      <c r="H140" s="145"/>
      <c r="J140" s="145"/>
    </row>
    <row r="141" spans="8:10" s="4" customFormat="1" x14ac:dyDescent="0.25">
      <c r="H141" s="145"/>
      <c r="J141" s="145"/>
    </row>
    <row r="142" spans="8:10" s="4" customFormat="1" x14ac:dyDescent="0.25">
      <c r="H142" s="145"/>
      <c r="J142" s="145"/>
    </row>
    <row r="143" spans="8:10" s="4" customFormat="1" x14ac:dyDescent="0.25">
      <c r="H143" s="145"/>
      <c r="J143" s="145"/>
    </row>
    <row r="144" spans="8:10" s="4" customFormat="1" x14ac:dyDescent="0.25">
      <c r="H144" s="145"/>
      <c r="J144" s="145"/>
    </row>
    <row r="145" spans="8:10" s="4" customFormat="1" x14ac:dyDescent="0.25">
      <c r="H145" s="145"/>
      <c r="J145" s="145"/>
    </row>
    <row r="146" spans="8:10" s="4" customFormat="1" x14ac:dyDescent="0.25">
      <c r="H146" s="145"/>
      <c r="J146" s="145"/>
    </row>
    <row r="147" spans="8:10" s="4" customFormat="1" x14ac:dyDescent="0.25">
      <c r="H147" s="145"/>
      <c r="J147" s="145"/>
    </row>
    <row r="148" spans="8:10" s="4" customFormat="1" x14ac:dyDescent="0.25">
      <c r="H148" s="145"/>
      <c r="J148" s="145"/>
    </row>
    <row r="149" spans="8:10" s="4" customFormat="1" x14ac:dyDescent="0.25">
      <c r="H149" s="145"/>
      <c r="J149" s="145"/>
    </row>
    <row r="150" spans="8:10" s="4" customFormat="1" x14ac:dyDescent="0.25">
      <c r="H150" s="145"/>
      <c r="J150" s="145"/>
    </row>
    <row r="151" spans="8:10" s="4" customFormat="1" x14ac:dyDescent="0.25">
      <c r="H151" s="145"/>
      <c r="J151" s="145"/>
    </row>
    <row r="152" spans="8:10" s="4" customFormat="1" x14ac:dyDescent="0.25">
      <c r="H152" s="145"/>
      <c r="J152" s="145"/>
    </row>
    <row r="153" spans="8:10" s="4" customFormat="1" x14ac:dyDescent="0.25">
      <c r="H153" s="145"/>
      <c r="J153" s="145"/>
    </row>
    <row r="154" spans="8:10" s="4" customFormat="1" x14ac:dyDescent="0.25">
      <c r="H154" s="145"/>
      <c r="J154" s="145"/>
    </row>
    <row r="155" spans="8:10" s="4" customFormat="1" x14ac:dyDescent="0.25">
      <c r="H155" s="145"/>
      <c r="J155" s="145"/>
    </row>
    <row r="156" spans="8:10" s="4" customFormat="1" x14ac:dyDescent="0.25">
      <c r="H156" s="145"/>
      <c r="J156" s="145"/>
    </row>
    <row r="157" spans="8:10" s="4" customFormat="1" x14ac:dyDescent="0.25">
      <c r="H157" s="145"/>
      <c r="J157" s="145"/>
    </row>
    <row r="158" spans="8:10" s="4" customFormat="1" x14ac:dyDescent="0.25">
      <c r="H158" s="145"/>
      <c r="J158" s="145"/>
    </row>
    <row r="159" spans="8:10" s="4" customFormat="1" x14ac:dyDescent="0.25">
      <c r="H159" s="145"/>
      <c r="J159" s="145"/>
    </row>
    <row r="160" spans="8:10" s="4" customFormat="1" x14ac:dyDescent="0.25">
      <c r="H160" s="145"/>
      <c r="J160" s="145"/>
    </row>
    <row r="161" spans="8:10" s="4" customFormat="1" x14ac:dyDescent="0.25">
      <c r="H161" s="145"/>
      <c r="J161" s="145"/>
    </row>
    <row r="162" spans="8:10" s="4" customFormat="1" x14ac:dyDescent="0.25">
      <c r="H162" s="145"/>
      <c r="J162" s="145"/>
    </row>
    <row r="163" spans="8:10" s="4" customFormat="1" x14ac:dyDescent="0.25">
      <c r="H163" s="145"/>
      <c r="J163" s="145"/>
    </row>
    <row r="164" spans="8:10" s="145" customFormat="1" ht="12.75" x14ac:dyDescent="0.2"/>
    <row r="165" spans="8:10" s="145" customFormat="1" ht="12.75" x14ac:dyDescent="0.2"/>
    <row r="166" spans="8:10" s="145" customFormat="1" ht="12.75" x14ac:dyDescent="0.2"/>
    <row r="167" spans="8:10" s="4" customFormat="1" x14ac:dyDescent="0.25">
      <c r="H167" s="145"/>
      <c r="J167" s="145"/>
    </row>
    <row r="168" spans="8:10" s="4" customFormat="1" x14ac:dyDescent="0.25">
      <c r="H168" s="145"/>
      <c r="J168" s="145"/>
    </row>
    <row r="169" spans="8:10" s="4" customFormat="1" x14ac:dyDescent="0.25">
      <c r="H169" s="145"/>
      <c r="J169" s="145"/>
    </row>
    <row r="170" spans="8:10" s="4" customFormat="1" x14ac:dyDescent="0.25">
      <c r="H170" s="145"/>
      <c r="J170" s="145"/>
    </row>
    <row r="171" spans="8:10" s="4" customFormat="1" x14ac:dyDescent="0.25">
      <c r="H171" s="145"/>
      <c r="J171" s="145"/>
    </row>
    <row r="172" spans="8:10" s="4" customFormat="1" x14ac:dyDescent="0.25">
      <c r="H172" s="145"/>
      <c r="J172" s="145"/>
    </row>
    <row r="173" spans="8:10" s="4" customFormat="1" x14ac:dyDescent="0.25">
      <c r="H173" s="145"/>
      <c r="J173" s="145"/>
    </row>
    <row r="174" spans="8:10" s="4" customFormat="1" x14ac:dyDescent="0.25">
      <c r="H174" s="145"/>
      <c r="J174" s="145"/>
    </row>
    <row r="175" spans="8:10" s="4" customFormat="1" x14ac:dyDescent="0.25">
      <c r="H175" s="145"/>
      <c r="J175" s="145"/>
    </row>
    <row r="176" spans="8:10" s="4" customFormat="1" ht="36.75" customHeight="1" x14ac:dyDescent="0.25">
      <c r="H176" s="145"/>
      <c r="J176" s="145"/>
    </row>
    <row r="177" spans="8:10" s="4" customFormat="1" x14ac:dyDescent="0.25">
      <c r="H177" s="145"/>
      <c r="J177" s="145"/>
    </row>
    <row r="178" spans="8:10" s="4" customFormat="1" x14ac:dyDescent="0.25">
      <c r="H178" s="145"/>
      <c r="J178" s="145"/>
    </row>
    <row r="179" spans="8:10" s="4" customFormat="1" x14ac:dyDescent="0.25">
      <c r="H179" s="145"/>
      <c r="J179" s="145"/>
    </row>
    <row r="180" spans="8:10" s="4" customFormat="1" x14ac:dyDescent="0.25">
      <c r="H180" s="145"/>
      <c r="J180" s="145"/>
    </row>
    <row r="181" spans="8:10" s="4" customFormat="1" x14ac:dyDescent="0.25">
      <c r="H181" s="145"/>
      <c r="J181" s="145"/>
    </row>
    <row r="182" spans="8:10" s="4" customFormat="1" x14ac:dyDescent="0.25">
      <c r="H182" s="145"/>
      <c r="J182" s="145"/>
    </row>
    <row r="183" spans="8:10" s="4" customFormat="1" x14ac:dyDescent="0.25">
      <c r="H183" s="145"/>
      <c r="J183" s="145"/>
    </row>
    <row r="184" spans="8:10" s="4" customFormat="1" x14ac:dyDescent="0.25">
      <c r="H184" s="145"/>
      <c r="J184" s="145"/>
    </row>
    <row r="185" spans="8:10" s="4" customFormat="1" x14ac:dyDescent="0.25">
      <c r="H185" s="145"/>
      <c r="J185" s="145"/>
    </row>
    <row r="186" spans="8:10" s="4" customFormat="1" x14ac:dyDescent="0.25">
      <c r="H186" s="145"/>
      <c r="J186" s="145"/>
    </row>
    <row r="187" spans="8:10" s="4" customFormat="1" x14ac:dyDescent="0.25">
      <c r="H187" s="145"/>
      <c r="J187" s="145"/>
    </row>
    <row r="188" spans="8:10" s="4" customFormat="1" x14ac:dyDescent="0.25">
      <c r="H188" s="145"/>
      <c r="J188" s="145"/>
    </row>
    <row r="189" spans="8:10" s="4" customFormat="1" x14ac:dyDescent="0.25">
      <c r="H189" s="145"/>
      <c r="J189" s="145"/>
    </row>
    <row r="190" spans="8:10" s="4" customFormat="1" x14ac:dyDescent="0.25">
      <c r="H190" s="145"/>
      <c r="J190" s="145"/>
    </row>
    <row r="191" spans="8:10" s="4" customFormat="1" x14ac:dyDescent="0.25">
      <c r="H191" s="145"/>
      <c r="J191" s="145"/>
    </row>
    <row r="192" spans="8:10" s="4" customFormat="1" x14ac:dyDescent="0.25">
      <c r="H192" s="145"/>
      <c r="J192" s="145"/>
    </row>
    <row r="193" spans="8:10" s="4" customFormat="1" x14ac:dyDescent="0.25">
      <c r="H193" s="145"/>
      <c r="J193" s="145"/>
    </row>
    <row r="194" spans="8:10" s="4" customFormat="1" x14ac:dyDescent="0.25">
      <c r="H194" s="145"/>
      <c r="J194" s="145"/>
    </row>
    <row r="195" spans="8:10" s="4" customFormat="1" x14ac:dyDescent="0.25">
      <c r="H195" s="145"/>
      <c r="J195" s="145"/>
    </row>
    <row r="196" spans="8:10" s="4" customFormat="1" x14ac:dyDescent="0.25">
      <c r="H196" s="145"/>
      <c r="J196" s="145"/>
    </row>
    <row r="197" spans="8:10" s="4" customFormat="1" x14ac:dyDescent="0.25">
      <c r="H197" s="145"/>
      <c r="J197" s="145"/>
    </row>
    <row r="198" spans="8:10" s="4" customFormat="1" x14ac:dyDescent="0.25">
      <c r="H198" s="145"/>
      <c r="J198" s="145"/>
    </row>
    <row r="199" spans="8:10" s="4" customFormat="1" x14ac:dyDescent="0.25">
      <c r="H199" s="145"/>
      <c r="J199" s="145"/>
    </row>
    <row r="200" spans="8:10" s="4" customFormat="1" x14ac:dyDescent="0.25">
      <c r="H200" s="145"/>
      <c r="J200" s="145"/>
    </row>
    <row r="201" spans="8:10" s="4" customFormat="1" x14ac:dyDescent="0.25">
      <c r="H201" s="145"/>
      <c r="J201" s="145"/>
    </row>
    <row r="202" spans="8:10" s="4" customFormat="1" x14ac:dyDescent="0.25">
      <c r="H202" s="145"/>
      <c r="J202" s="145"/>
    </row>
    <row r="203" spans="8:10" s="4" customFormat="1" x14ac:dyDescent="0.25">
      <c r="H203" s="145"/>
      <c r="J203" s="145"/>
    </row>
    <row r="204" spans="8:10" s="4" customFormat="1" x14ac:dyDescent="0.25">
      <c r="H204" s="145"/>
      <c r="J204" s="145"/>
    </row>
    <row r="205" spans="8:10" s="4" customFormat="1" x14ac:dyDescent="0.25">
      <c r="H205" s="145"/>
      <c r="J205" s="145"/>
    </row>
    <row r="206" spans="8:10" s="4" customFormat="1" x14ac:dyDescent="0.25">
      <c r="H206" s="145"/>
      <c r="J206" s="145"/>
    </row>
    <row r="207" spans="8:10" s="4" customFormat="1" x14ac:dyDescent="0.25">
      <c r="H207" s="145"/>
      <c r="J207" s="145"/>
    </row>
    <row r="208" spans="8:10" s="4" customFormat="1" x14ac:dyDescent="0.25">
      <c r="H208" s="145"/>
      <c r="J208" s="145"/>
    </row>
    <row r="209" spans="8:10" s="4" customFormat="1" x14ac:dyDescent="0.25">
      <c r="H209" s="145"/>
      <c r="J209" s="145"/>
    </row>
    <row r="210" spans="8:10" s="4" customFormat="1" x14ac:dyDescent="0.25">
      <c r="H210" s="145"/>
      <c r="J210" s="145"/>
    </row>
    <row r="211" spans="8:10" s="4" customFormat="1" x14ac:dyDescent="0.25">
      <c r="H211" s="145"/>
      <c r="J211" s="145"/>
    </row>
    <row r="212" spans="8:10" s="4" customFormat="1" x14ac:dyDescent="0.25">
      <c r="H212" s="145"/>
      <c r="J212" s="145"/>
    </row>
    <row r="213" spans="8:10" s="4" customFormat="1" x14ac:dyDescent="0.25">
      <c r="H213" s="145"/>
      <c r="J213" s="145"/>
    </row>
    <row r="214" spans="8:10" s="4" customFormat="1" ht="36.75" customHeight="1" x14ac:dyDescent="0.25">
      <c r="H214" s="145"/>
      <c r="J214" s="145"/>
    </row>
    <row r="215" spans="8:10" s="4" customFormat="1" x14ac:dyDescent="0.25">
      <c r="H215" s="145"/>
      <c r="J215" s="145"/>
    </row>
    <row r="216" spans="8:10" s="4" customFormat="1" x14ac:dyDescent="0.25">
      <c r="H216" s="145"/>
      <c r="J216" s="145"/>
    </row>
    <row r="217" spans="8:10" s="4" customFormat="1" x14ac:dyDescent="0.25">
      <c r="H217" s="145"/>
      <c r="J217" s="145"/>
    </row>
    <row r="218" spans="8:10" s="4" customFormat="1" x14ac:dyDescent="0.25">
      <c r="H218" s="145"/>
      <c r="J218" s="145"/>
    </row>
    <row r="219" spans="8:10" s="4" customFormat="1" x14ac:dyDescent="0.25">
      <c r="H219" s="145"/>
      <c r="J219" s="145"/>
    </row>
    <row r="220" spans="8:10" s="4" customFormat="1" ht="15.75" customHeight="1" x14ac:dyDescent="0.25">
      <c r="H220" s="145"/>
      <c r="J220" s="145"/>
    </row>
    <row r="221" spans="8:10" s="4" customFormat="1" x14ac:dyDescent="0.25">
      <c r="H221" s="145"/>
      <c r="J221" s="145"/>
    </row>
    <row r="222" spans="8:10" s="4" customFormat="1" x14ac:dyDescent="0.25">
      <c r="H222" s="145"/>
      <c r="J222" s="145"/>
    </row>
    <row r="223" spans="8:10" s="4" customFormat="1" x14ac:dyDescent="0.25">
      <c r="H223" s="145"/>
      <c r="J223" s="145"/>
    </row>
    <row r="224" spans="8:10" s="4" customFormat="1" x14ac:dyDescent="0.25">
      <c r="H224" s="145"/>
      <c r="J224" s="145"/>
    </row>
    <row r="225" spans="8:10" s="4" customFormat="1" x14ac:dyDescent="0.25">
      <c r="H225" s="145"/>
      <c r="J225" s="145"/>
    </row>
    <row r="226" spans="8:10" s="4" customFormat="1" x14ac:dyDescent="0.25">
      <c r="H226" s="145"/>
      <c r="J226" s="145"/>
    </row>
    <row r="227" spans="8:10" s="4" customFormat="1" x14ac:dyDescent="0.25">
      <c r="H227" s="145"/>
      <c r="J227" s="145"/>
    </row>
    <row r="228" spans="8:10" s="4" customFormat="1" x14ac:dyDescent="0.25">
      <c r="H228" s="145"/>
      <c r="J228" s="145"/>
    </row>
    <row r="229" spans="8:10" s="4" customFormat="1" x14ac:dyDescent="0.25">
      <c r="H229" s="145"/>
      <c r="J229" s="145"/>
    </row>
    <row r="230" spans="8:10" s="4" customFormat="1" x14ac:dyDescent="0.25">
      <c r="H230" s="145"/>
      <c r="J230" s="145"/>
    </row>
    <row r="231" spans="8:10" s="4" customFormat="1" x14ac:dyDescent="0.25">
      <c r="H231" s="145"/>
      <c r="J231" s="145"/>
    </row>
    <row r="232" spans="8:10" s="4" customFormat="1" x14ac:dyDescent="0.25">
      <c r="H232" s="145"/>
      <c r="J232" s="145"/>
    </row>
    <row r="233" spans="8:10" s="4" customFormat="1" x14ac:dyDescent="0.25">
      <c r="H233" s="145"/>
      <c r="J233" s="145"/>
    </row>
    <row r="234" spans="8:10" s="4" customFormat="1" x14ac:dyDescent="0.25">
      <c r="H234" s="145"/>
      <c r="J234" s="145"/>
    </row>
    <row r="235" spans="8:10" s="4" customFormat="1" x14ac:dyDescent="0.25">
      <c r="H235" s="145"/>
      <c r="J235" s="145"/>
    </row>
    <row r="236" spans="8:10" s="4" customFormat="1" x14ac:dyDescent="0.25">
      <c r="H236" s="145"/>
      <c r="J236" s="145"/>
    </row>
    <row r="237" spans="8:10" s="4" customFormat="1" x14ac:dyDescent="0.25">
      <c r="H237" s="145"/>
      <c r="J237" s="145"/>
    </row>
    <row r="238" spans="8:10" s="4" customFormat="1" x14ac:dyDescent="0.25">
      <c r="H238" s="145"/>
      <c r="J238" s="145"/>
    </row>
    <row r="239" spans="8:10" s="4" customFormat="1" x14ac:dyDescent="0.25">
      <c r="H239" s="145"/>
      <c r="J239" s="145"/>
    </row>
    <row r="240" spans="8:10" s="4" customFormat="1" x14ac:dyDescent="0.25">
      <c r="H240" s="145"/>
      <c r="J240" s="145"/>
    </row>
    <row r="241" spans="8:10" s="4" customFormat="1" x14ac:dyDescent="0.25">
      <c r="H241" s="145"/>
      <c r="J241" s="145"/>
    </row>
    <row r="242" spans="8:10" s="4" customFormat="1" x14ac:dyDescent="0.25">
      <c r="H242" s="145"/>
      <c r="J242" s="145"/>
    </row>
    <row r="243" spans="8:10" s="4" customFormat="1" x14ac:dyDescent="0.25">
      <c r="H243" s="145"/>
      <c r="J243" s="145"/>
    </row>
    <row r="244" spans="8:10" s="4" customFormat="1" x14ac:dyDescent="0.25">
      <c r="H244" s="145"/>
      <c r="J244" s="145"/>
    </row>
    <row r="245" spans="8:10" s="4" customFormat="1" x14ac:dyDescent="0.25">
      <c r="H245" s="145"/>
      <c r="J245" s="145"/>
    </row>
    <row r="246" spans="8:10" s="4" customFormat="1" x14ac:dyDescent="0.25">
      <c r="H246" s="145"/>
      <c r="J246" s="145"/>
    </row>
    <row r="247" spans="8:10" s="4" customFormat="1" x14ac:dyDescent="0.25">
      <c r="H247" s="145"/>
      <c r="J247" s="145"/>
    </row>
    <row r="248" spans="8:10" s="4" customFormat="1" x14ac:dyDescent="0.25">
      <c r="H248" s="145"/>
      <c r="J248" s="145"/>
    </row>
    <row r="249" spans="8:10" s="4" customFormat="1" x14ac:dyDescent="0.25">
      <c r="H249" s="145"/>
      <c r="J249" s="145"/>
    </row>
    <row r="250" spans="8:10" s="4" customFormat="1" x14ac:dyDescent="0.25">
      <c r="H250" s="145"/>
      <c r="J250" s="145"/>
    </row>
    <row r="251" spans="8:10" s="4" customFormat="1" x14ac:dyDescent="0.25">
      <c r="H251" s="145"/>
      <c r="J251" s="145"/>
    </row>
    <row r="252" spans="8:10" s="4" customFormat="1" x14ac:dyDescent="0.25">
      <c r="H252" s="145"/>
      <c r="J252" s="145"/>
    </row>
    <row r="253" spans="8:10" s="4" customFormat="1" x14ac:dyDescent="0.25">
      <c r="H253" s="145"/>
      <c r="J253" s="145"/>
    </row>
    <row r="254" spans="8:10" s="4" customFormat="1" ht="36.75" customHeight="1" x14ac:dyDescent="0.25">
      <c r="H254" s="145"/>
      <c r="J254" s="145"/>
    </row>
    <row r="255" spans="8:10" s="4" customFormat="1" x14ac:dyDescent="0.25">
      <c r="H255" s="145"/>
      <c r="J255" s="145"/>
    </row>
    <row r="256" spans="8:10" s="4" customFormat="1" x14ac:dyDescent="0.25">
      <c r="H256" s="145"/>
      <c r="J256" s="145"/>
    </row>
    <row r="257" spans="8:10" s="4" customFormat="1" x14ac:dyDescent="0.25">
      <c r="H257" s="145"/>
      <c r="J257" s="145"/>
    </row>
    <row r="258" spans="8:10" s="4" customFormat="1" x14ac:dyDescent="0.25">
      <c r="H258" s="145"/>
      <c r="J258" s="145"/>
    </row>
    <row r="259" spans="8:10" s="4" customFormat="1" x14ac:dyDescent="0.25">
      <c r="H259" s="145"/>
      <c r="J259" s="145"/>
    </row>
    <row r="260" spans="8:10" s="4" customFormat="1" ht="15.75" customHeight="1" x14ac:dyDescent="0.25">
      <c r="H260" s="145"/>
      <c r="J260" s="145"/>
    </row>
    <row r="261" spans="8:10" s="4" customFormat="1" x14ac:dyDescent="0.25">
      <c r="H261" s="145"/>
      <c r="J261" s="145"/>
    </row>
    <row r="262" spans="8:10" s="4" customFormat="1" x14ac:dyDescent="0.25">
      <c r="H262" s="145"/>
      <c r="J262" s="145"/>
    </row>
    <row r="263" spans="8:10" s="4" customFormat="1" x14ac:dyDescent="0.25">
      <c r="H263" s="145"/>
      <c r="J263" s="145"/>
    </row>
    <row r="264" spans="8:10" s="4" customFormat="1" x14ac:dyDescent="0.25">
      <c r="H264" s="145"/>
      <c r="J264" s="145"/>
    </row>
    <row r="265" spans="8:10" s="4" customFormat="1" x14ac:dyDescent="0.25">
      <c r="H265" s="145"/>
      <c r="J265" s="145"/>
    </row>
    <row r="266" spans="8:10" s="4" customFormat="1" x14ac:dyDescent="0.25">
      <c r="H266" s="145"/>
      <c r="J266" s="145"/>
    </row>
    <row r="267" spans="8:10" s="4" customFormat="1" x14ac:dyDescent="0.25">
      <c r="H267" s="145"/>
      <c r="J267" s="145"/>
    </row>
    <row r="268" spans="8:10" s="4" customFormat="1" x14ac:dyDescent="0.25">
      <c r="H268" s="145"/>
      <c r="J268" s="145"/>
    </row>
    <row r="269" spans="8:10" s="4" customFormat="1" x14ac:dyDescent="0.25">
      <c r="H269" s="145"/>
      <c r="J269" s="145"/>
    </row>
    <row r="270" spans="8:10" s="4" customFormat="1" x14ac:dyDescent="0.25">
      <c r="H270" s="145"/>
      <c r="J270" s="145"/>
    </row>
    <row r="271" spans="8:10" s="4" customFormat="1" x14ac:dyDescent="0.25">
      <c r="H271" s="145"/>
      <c r="J271" s="145"/>
    </row>
    <row r="272" spans="8:10" s="4" customFormat="1" x14ac:dyDescent="0.25">
      <c r="H272" s="145"/>
      <c r="J272" s="145"/>
    </row>
    <row r="273" spans="8:10" s="4" customFormat="1" x14ac:dyDescent="0.25">
      <c r="H273" s="145"/>
      <c r="J273" s="145"/>
    </row>
    <row r="274" spans="8:10" s="4" customFormat="1" x14ac:dyDescent="0.25">
      <c r="H274" s="145"/>
      <c r="J274" s="145"/>
    </row>
    <row r="275" spans="8:10" s="4" customFormat="1" x14ac:dyDescent="0.25">
      <c r="H275" s="145"/>
      <c r="J275" s="145"/>
    </row>
    <row r="276" spans="8:10" s="4" customFormat="1" x14ac:dyDescent="0.25">
      <c r="H276" s="145"/>
      <c r="J276" s="145"/>
    </row>
    <row r="277" spans="8:10" s="4" customFormat="1" x14ac:dyDescent="0.25">
      <c r="H277" s="145"/>
      <c r="J277" s="145"/>
    </row>
    <row r="278" spans="8:10" s="4" customFormat="1" x14ac:dyDescent="0.25">
      <c r="H278" s="145"/>
      <c r="J278" s="145"/>
    </row>
    <row r="279" spans="8:10" s="4" customFormat="1" x14ac:dyDescent="0.25">
      <c r="H279" s="145"/>
      <c r="J279" s="145"/>
    </row>
    <row r="280" spans="8:10" s="4" customFormat="1" x14ac:dyDescent="0.25">
      <c r="H280" s="145"/>
      <c r="J280" s="145"/>
    </row>
    <row r="281" spans="8:10" s="4" customFormat="1" x14ac:dyDescent="0.25">
      <c r="H281" s="145"/>
      <c r="J281" s="145"/>
    </row>
    <row r="282" spans="8:10" s="4" customFormat="1" x14ac:dyDescent="0.25">
      <c r="H282" s="145"/>
      <c r="J282" s="145"/>
    </row>
    <row r="283" spans="8:10" s="4" customFormat="1" x14ac:dyDescent="0.25">
      <c r="H283" s="145"/>
      <c r="J283" s="145"/>
    </row>
    <row r="284" spans="8:10" s="4" customFormat="1" x14ac:dyDescent="0.25">
      <c r="H284" s="145"/>
      <c r="J284" s="145"/>
    </row>
    <row r="285" spans="8:10" s="4" customFormat="1" x14ac:dyDescent="0.25">
      <c r="H285" s="145"/>
      <c r="J285" s="145"/>
    </row>
    <row r="286" spans="8:10" s="4" customFormat="1" x14ac:dyDescent="0.25">
      <c r="H286" s="145"/>
      <c r="J286" s="145"/>
    </row>
    <row r="287" spans="8:10" s="4" customFormat="1" x14ac:dyDescent="0.25">
      <c r="H287" s="145"/>
      <c r="J287" s="145"/>
    </row>
    <row r="288" spans="8:10" s="4" customFormat="1" x14ac:dyDescent="0.25">
      <c r="H288" s="145"/>
      <c r="J288" s="145"/>
    </row>
    <row r="289" spans="8:10" s="4" customFormat="1" x14ac:dyDescent="0.25">
      <c r="H289" s="145"/>
      <c r="J289" s="145"/>
    </row>
    <row r="290" spans="8:10" s="4" customFormat="1" x14ac:dyDescent="0.25">
      <c r="H290" s="145"/>
      <c r="J290" s="145"/>
    </row>
    <row r="291" spans="8:10" s="4" customFormat="1" x14ac:dyDescent="0.25">
      <c r="H291" s="145"/>
      <c r="J291" s="145"/>
    </row>
    <row r="292" spans="8:10" s="4" customFormat="1" x14ac:dyDescent="0.25">
      <c r="H292" s="145"/>
      <c r="J292" s="145"/>
    </row>
    <row r="293" spans="8:10" s="4" customFormat="1" x14ac:dyDescent="0.25">
      <c r="H293" s="145"/>
      <c r="J293" s="145"/>
    </row>
    <row r="294" spans="8:10" s="4" customFormat="1" x14ac:dyDescent="0.25">
      <c r="H294" s="145"/>
      <c r="J294" s="145"/>
    </row>
    <row r="295" spans="8:10" s="4" customFormat="1" x14ac:dyDescent="0.25">
      <c r="H295" s="145"/>
      <c r="J295" s="145"/>
    </row>
    <row r="296" spans="8:10" s="4" customFormat="1" x14ac:dyDescent="0.25">
      <c r="H296" s="145"/>
      <c r="J296" s="145"/>
    </row>
    <row r="297" spans="8:10" s="4" customFormat="1" ht="13.5" customHeight="1" x14ac:dyDescent="0.25">
      <c r="H297" s="145"/>
      <c r="J297" s="145"/>
    </row>
    <row r="298" spans="8:10" s="4" customFormat="1" ht="12.75" customHeight="1" x14ac:dyDescent="0.25">
      <c r="H298" s="145"/>
      <c r="J298" s="145"/>
    </row>
    <row r="299" spans="8:10" s="4" customFormat="1" ht="12.75" customHeight="1" x14ac:dyDescent="0.25">
      <c r="H299" s="145"/>
      <c r="J299" s="145"/>
    </row>
    <row r="300" spans="8:10" s="4" customFormat="1" x14ac:dyDescent="0.25">
      <c r="H300" s="145"/>
      <c r="J300" s="145"/>
    </row>
    <row r="301" spans="8:10" s="4" customFormat="1" x14ac:dyDescent="0.25">
      <c r="H301" s="145"/>
      <c r="J301" s="145"/>
    </row>
    <row r="302" spans="8:10" s="4" customFormat="1" x14ac:dyDescent="0.25">
      <c r="H302" s="145"/>
      <c r="J302" s="145"/>
    </row>
    <row r="303" spans="8:10" s="4" customFormat="1" x14ac:dyDescent="0.25">
      <c r="H303" s="145"/>
      <c r="J303" s="145"/>
    </row>
    <row r="304" spans="8:10" s="4" customFormat="1" x14ac:dyDescent="0.25">
      <c r="H304" s="145"/>
      <c r="J304" s="145"/>
    </row>
    <row r="305" spans="8:10" s="4" customFormat="1" x14ac:dyDescent="0.25">
      <c r="H305" s="145"/>
      <c r="J305" s="145"/>
    </row>
    <row r="306" spans="8:10" s="4" customFormat="1" x14ac:dyDescent="0.25">
      <c r="H306" s="145"/>
      <c r="J306" s="145"/>
    </row>
    <row r="307" spans="8:10" s="4" customFormat="1" x14ac:dyDescent="0.25">
      <c r="H307" s="145"/>
      <c r="J307" s="145"/>
    </row>
    <row r="308" spans="8:10" s="4" customFormat="1" x14ac:dyDescent="0.25">
      <c r="H308" s="145"/>
      <c r="J308" s="145"/>
    </row>
    <row r="309" spans="8:10" s="4" customFormat="1" x14ac:dyDescent="0.25">
      <c r="H309" s="145"/>
      <c r="J309" s="145"/>
    </row>
    <row r="310" spans="8:10" s="4" customFormat="1" x14ac:dyDescent="0.25">
      <c r="H310" s="145"/>
      <c r="J310" s="145"/>
    </row>
    <row r="311" spans="8:10" s="4" customFormat="1" x14ac:dyDescent="0.25">
      <c r="H311" s="145"/>
      <c r="J311" s="145"/>
    </row>
    <row r="312" spans="8:10" s="4" customFormat="1" x14ac:dyDescent="0.25">
      <c r="H312" s="145"/>
      <c r="J312" s="145"/>
    </row>
    <row r="313" spans="8:10" s="4" customFormat="1" x14ac:dyDescent="0.25">
      <c r="H313" s="145"/>
      <c r="J313" s="145"/>
    </row>
    <row r="314" spans="8:10" s="4" customFormat="1" x14ac:dyDescent="0.25">
      <c r="H314" s="145"/>
      <c r="J314" s="145"/>
    </row>
    <row r="315" spans="8:10" s="4" customFormat="1" x14ac:dyDescent="0.25">
      <c r="H315" s="145"/>
      <c r="J315" s="145"/>
    </row>
    <row r="316" spans="8:10" s="4" customFormat="1" x14ac:dyDescent="0.25">
      <c r="H316" s="145"/>
      <c r="J316" s="145"/>
    </row>
    <row r="317" spans="8:10" s="4" customFormat="1" ht="12.75" customHeight="1" x14ac:dyDescent="0.25">
      <c r="H317" s="145"/>
      <c r="J317" s="145"/>
    </row>
    <row r="318" spans="8:10" s="4" customFormat="1" ht="12.75" customHeight="1" x14ac:dyDescent="0.25">
      <c r="H318" s="145"/>
      <c r="J318" s="145"/>
    </row>
    <row r="319" spans="8:10" s="4" customFormat="1" ht="12.75" customHeight="1" x14ac:dyDescent="0.25">
      <c r="H319" s="145"/>
      <c r="J319" s="145"/>
    </row>
    <row r="320" spans="8:10" s="4" customFormat="1" ht="12.75" customHeight="1" x14ac:dyDescent="0.25">
      <c r="H320" s="145"/>
      <c r="J320" s="145"/>
    </row>
    <row r="321" spans="1:10" s="4" customFormat="1" ht="12.75" customHeight="1" x14ac:dyDescent="0.25">
      <c r="H321" s="145"/>
      <c r="J321" s="145"/>
    </row>
    <row r="322" spans="1:10" s="4" customFormat="1" x14ac:dyDescent="0.25">
      <c r="H322" s="145"/>
      <c r="J322" s="145"/>
    </row>
    <row r="323" spans="1:10" s="4" customFormat="1" x14ac:dyDescent="0.25">
      <c r="H323" s="145"/>
      <c r="J323" s="145"/>
    </row>
    <row r="324" spans="1:10" s="4" customFormat="1" x14ac:dyDescent="0.25">
      <c r="H324" s="145"/>
      <c r="J324" s="145"/>
    </row>
    <row r="325" spans="1:10" s="4" customFormat="1" x14ac:dyDescent="0.25">
      <c r="H325" s="145"/>
      <c r="J325" s="145"/>
    </row>
    <row r="326" spans="1:10" s="4" customFormat="1" x14ac:dyDescent="0.25">
      <c r="H326" s="145"/>
      <c r="J326" s="145"/>
    </row>
    <row r="327" spans="1:10" s="4" customFormat="1" x14ac:dyDescent="0.25">
      <c r="H327" s="145"/>
      <c r="J327" s="145"/>
    </row>
    <row r="328" spans="1:10" s="4" customFormat="1" x14ac:dyDescent="0.25">
      <c r="H328" s="145"/>
      <c r="J328" s="145"/>
    </row>
    <row r="329" spans="1:10" s="4" customFormat="1" x14ac:dyDescent="0.25">
      <c r="A329" s="196"/>
      <c r="H329" s="145"/>
      <c r="J329" s="145"/>
    </row>
    <row r="330" spans="1:10" s="4" customFormat="1" x14ac:dyDescent="0.25">
      <c r="A330" s="196"/>
      <c r="H330" s="145"/>
      <c r="J330" s="145"/>
    </row>
    <row r="331" spans="1:10" s="4" customFormat="1" x14ac:dyDescent="0.25">
      <c r="A331" s="196"/>
      <c r="H331" s="145"/>
      <c r="J331" s="145"/>
    </row>
    <row r="332" spans="1:10" s="4" customFormat="1" x14ac:dyDescent="0.25">
      <c r="A332" s="196"/>
      <c r="H332" s="145"/>
      <c r="J332" s="145"/>
    </row>
    <row r="333" spans="1:10" s="4" customFormat="1" x14ac:dyDescent="0.25">
      <c r="A333" s="196"/>
      <c r="H333" s="145"/>
      <c r="J333" s="145"/>
    </row>
    <row r="334" spans="1:10" s="4" customFormat="1" x14ac:dyDescent="0.25">
      <c r="A334" s="196"/>
      <c r="H334" s="145"/>
      <c r="J334" s="145"/>
    </row>
    <row r="335" spans="1:10" s="4" customFormat="1" x14ac:dyDescent="0.25">
      <c r="A335" s="196"/>
      <c r="H335" s="145"/>
      <c r="J335" s="145"/>
    </row>
    <row r="336" spans="1:10" s="4" customFormat="1" x14ac:dyDescent="0.25">
      <c r="A336" s="196"/>
      <c r="H336" s="145"/>
      <c r="J336" s="145"/>
    </row>
    <row r="337" spans="1:10" s="4" customFormat="1" x14ac:dyDescent="0.25">
      <c r="A337" s="197"/>
      <c r="H337" s="145"/>
      <c r="J337" s="145"/>
    </row>
    <row r="338" spans="1:10" s="4" customFormat="1" x14ac:dyDescent="0.25">
      <c r="A338" s="198"/>
      <c r="H338" s="145"/>
      <c r="J338" s="145"/>
    </row>
    <row r="339" spans="1:10" s="4" customFormat="1" x14ac:dyDescent="0.25">
      <c r="A339" s="198"/>
      <c r="H339" s="145"/>
      <c r="J339" s="145"/>
    </row>
    <row r="340" spans="1:10" s="4" customFormat="1" x14ac:dyDescent="0.25">
      <c r="A340" s="199"/>
      <c r="H340" s="145"/>
      <c r="J340" s="145"/>
    </row>
    <row r="341" spans="1:10" s="4" customFormat="1" x14ac:dyDescent="0.25">
      <c r="A341" s="200"/>
      <c r="H341" s="145"/>
      <c r="J341" s="145"/>
    </row>
    <row r="342" spans="1:10" s="4" customFormat="1" x14ac:dyDescent="0.25">
      <c r="A342" s="200"/>
      <c r="H342" s="145"/>
      <c r="J342" s="145"/>
    </row>
    <row r="343" spans="1:10" s="4" customFormat="1" x14ac:dyDescent="0.25">
      <c r="A343" s="196"/>
      <c r="H343" s="145"/>
      <c r="J343" s="145"/>
    </row>
    <row r="344" spans="1:10" s="4" customFormat="1" x14ac:dyDescent="0.25">
      <c r="A344" s="196"/>
      <c r="H344" s="145"/>
      <c r="J344" s="145"/>
    </row>
    <row r="345" spans="1:10" s="4" customFormat="1" x14ac:dyDescent="0.25">
      <c r="A345" s="196"/>
      <c r="H345" s="145"/>
      <c r="J345" s="145"/>
    </row>
    <row r="346" spans="1:10" s="4" customFormat="1" x14ac:dyDescent="0.25">
      <c r="A346" s="196"/>
      <c r="H346" s="145"/>
      <c r="J346" s="145"/>
    </row>
    <row r="347" spans="1:10" s="4" customFormat="1" x14ac:dyDescent="0.25">
      <c r="A347" s="196"/>
      <c r="H347" s="145"/>
      <c r="J347" s="145"/>
    </row>
    <row r="348" spans="1:10" s="4" customFormat="1" x14ac:dyDescent="0.25">
      <c r="A348" s="196"/>
      <c r="H348" s="145"/>
      <c r="J348" s="145"/>
    </row>
    <row r="349" spans="1:10" s="4" customFormat="1" x14ac:dyDescent="0.25">
      <c r="A349" s="196"/>
      <c r="H349" s="145"/>
      <c r="J349" s="145"/>
    </row>
    <row r="350" spans="1:10" s="4" customFormat="1" x14ac:dyDescent="0.25">
      <c r="A350" s="196"/>
      <c r="H350" s="145"/>
      <c r="J350" s="145"/>
    </row>
    <row r="351" spans="1:10" s="4" customFormat="1" x14ac:dyDescent="0.25">
      <c r="A351" s="196"/>
      <c r="H351" s="145"/>
      <c r="J351" s="145"/>
    </row>
    <row r="352" spans="1:10" s="4" customFormat="1" x14ac:dyDescent="0.25">
      <c r="A352" s="196"/>
      <c r="H352" s="145"/>
      <c r="J352" s="145"/>
    </row>
    <row r="353" spans="1:10" s="4" customFormat="1" x14ac:dyDescent="0.25">
      <c r="A353" s="196"/>
      <c r="H353" s="145"/>
      <c r="J353" s="145"/>
    </row>
    <row r="354" spans="1:10" s="4" customFormat="1" x14ac:dyDescent="0.25">
      <c r="A354" s="196"/>
      <c r="H354" s="145"/>
      <c r="J354" s="145"/>
    </row>
    <row r="355" spans="1:10" s="4" customFormat="1" x14ac:dyDescent="0.25">
      <c r="A355" s="196"/>
      <c r="H355" s="145"/>
      <c r="J355" s="145"/>
    </row>
    <row r="356" spans="1:10" s="4" customFormat="1" x14ac:dyDescent="0.25">
      <c r="A356" s="196"/>
      <c r="H356" s="145"/>
      <c r="J356" s="145"/>
    </row>
    <row r="357" spans="1:10" s="4" customFormat="1" x14ac:dyDescent="0.25">
      <c r="A357" s="196"/>
      <c r="H357" s="145"/>
      <c r="J357" s="145"/>
    </row>
    <row r="358" spans="1:10" s="4" customFormat="1" x14ac:dyDescent="0.25">
      <c r="A358" s="196"/>
      <c r="H358" s="145"/>
      <c r="J358" s="145"/>
    </row>
    <row r="359" spans="1:10" s="4" customFormat="1" x14ac:dyDescent="0.25">
      <c r="A359" s="196"/>
      <c r="H359" s="145"/>
      <c r="J359" s="145"/>
    </row>
    <row r="360" spans="1:10" s="4" customFormat="1" x14ac:dyDescent="0.25">
      <c r="A360" s="196"/>
      <c r="H360" s="145"/>
      <c r="J360" s="145"/>
    </row>
    <row r="361" spans="1:10" s="4" customFormat="1" x14ac:dyDescent="0.25">
      <c r="A361" s="196"/>
      <c r="H361" s="145"/>
      <c r="J361" s="145"/>
    </row>
    <row r="362" spans="1:10" s="4" customFormat="1" x14ac:dyDescent="0.25">
      <c r="A362" s="196"/>
      <c r="H362" s="145"/>
      <c r="J362" s="145"/>
    </row>
    <row r="363" spans="1:10" s="4" customFormat="1" x14ac:dyDescent="0.25">
      <c r="A363" s="196"/>
      <c r="H363" s="145"/>
      <c r="J363" s="145"/>
    </row>
    <row r="364" spans="1:10" s="4" customFormat="1" x14ac:dyDescent="0.25">
      <c r="A364" s="196"/>
      <c r="H364" s="145"/>
      <c r="J364" s="145"/>
    </row>
    <row r="365" spans="1:10" s="4" customFormat="1" ht="12.75" customHeight="1" x14ac:dyDescent="0.25">
      <c r="A365" s="196"/>
      <c r="H365" s="145"/>
      <c r="J365" s="145"/>
    </row>
    <row r="366" spans="1:10" s="4" customFormat="1" ht="12.75" customHeight="1" x14ac:dyDescent="0.25">
      <c r="A366" s="196"/>
      <c r="H366" s="145"/>
      <c r="J366" s="145"/>
    </row>
    <row r="367" spans="1:10" s="4" customFormat="1" ht="12.75" customHeight="1" x14ac:dyDescent="0.25">
      <c r="A367" s="196"/>
      <c r="H367" s="145"/>
      <c r="J367" s="145"/>
    </row>
    <row r="368" spans="1:10" s="4" customFormat="1" ht="12.75" customHeight="1" x14ac:dyDescent="0.25">
      <c r="A368" s="196"/>
      <c r="H368" s="145"/>
      <c r="J368" s="145"/>
    </row>
    <row r="369" spans="1:10" s="4" customFormat="1" ht="12.75" customHeight="1" x14ac:dyDescent="0.25">
      <c r="A369" s="196"/>
      <c r="H369" s="145"/>
      <c r="J369" s="145"/>
    </row>
    <row r="370" spans="1:10" s="4" customFormat="1" ht="12.75" customHeight="1" x14ac:dyDescent="0.25">
      <c r="A370" s="196"/>
      <c r="H370" s="145"/>
      <c r="J370" s="145"/>
    </row>
    <row r="371" spans="1:10" s="4" customFormat="1" x14ac:dyDescent="0.25">
      <c r="A371" s="196"/>
      <c r="H371" s="145"/>
      <c r="J371" s="145"/>
    </row>
    <row r="372" spans="1:10" s="4" customFormat="1" x14ac:dyDescent="0.25">
      <c r="A372" s="196"/>
      <c r="H372" s="145"/>
      <c r="J372" s="145"/>
    </row>
    <row r="373" spans="1:10" s="4" customFormat="1" x14ac:dyDescent="0.25">
      <c r="A373" s="196"/>
      <c r="H373" s="145"/>
      <c r="J373" s="145"/>
    </row>
    <row r="374" spans="1:10" s="4" customFormat="1" x14ac:dyDescent="0.25">
      <c r="A374" s="196"/>
      <c r="H374" s="145"/>
      <c r="J374" s="145"/>
    </row>
    <row r="375" spans="1:10" s="4" customFormat="1" x14ac:dyDescent="0.25">
      <c r="A375" s="196"/>
      <c r="H375" s="145"/>
      <c r="J375" s="145"/>
    </row>
    <row r="376" spans="1:10" s="4" customFormat="1" x14ac:dyDescent="0.25">
      <c r="A376" s="196"/>
      <c r="H376" s="145"/>
      <c r="J376" s="145"/>
    </row>
    <row r="377" spans="1:10" s="4" customFormat="1" x14ac:dyDescent="0.25">
      <c r="A377" s="196"/>
      <c r="H377" s="145"/>
      <c r="J377" s="145"/>
    </row>
    <row r="378" spans="1:10" s="4" customFormat="1" x14ac:dyDescent="0.25">
      <c r="A378" s="196"/>
      <c r="H378" s="145"/>
      <c r="J378" s="145"/>
    </row>
    <row r="379" spans="1:10" s="4" customFormat="1" x14ac:dyDescent="0.25">
      <c r="A379" s="196"/>
      <c r="H379" s="145"/>
      <c r="J379" s="145"/>
    </row>
    <row r="380" spans="1:10" s="4" customFormat="1" x14ac:dyDescent="0.25">
      <c r="A380" s="196"/>
      <c r="H380" s="145"/>
      <c r="J380" s="145"/>
    </row>
    <row r="381" spans="1:10" x14ac:dyDescent="0.25">
      <c r="A381" s="201"/>
    </row>
    <row r="382" spans="1:10" x14ac:dyDescent="0.25">
      <c r="A382" s="201"/>
    </row>
  </sheetData>
  <mergeCells count="129">
    <mergeCell ref="AB2:AE2"/>
    <mergeCell ref="H3:AC3"/>
    <mergeCell ref="B4:AG4"/>
    <mergeCell ref="B5:B8"/>
    <mergeCell ref="C5:C8"/>
    <mergeCell ref="G5:G8"/>
    <mergeCell ref="H5:H8"/>
    <mergeCell ref="I5:I8"/>
    <mergeCell ref="J5:J8"/>
    <mergeCell ref="K5:U5"/>
    <mergeCell ref="AB6:AB8"/>
    <mergeCell ref="AC6:AC8"/>
    <mergeCell ref="AD6:AE6"/>
    <mergeCell ref="AD7:AD8"/>
    <mergeCell ref="AE7:AE8"/>
    <mergeCell ref="V5:AE5"/>
    <mergeCell ref="AF5:AF8"/>
    <mergeCell ref="AG5:AG8"/>
    <mergeCell ref="K6:K8"/>
    <mergeCell ref="L6:O6"/>
    <mergeCell ref="P6:P8"/>
    <mergeCell ref="Q6:Q8"/>
    <mergeCell ref="R6:R8"/>
    <mergeCell ref="S6:S8"/>
    <mergeCell ref="T6:U6"/>
    <mergeCell ref="L7:L8"/>
    <mergeCell ref="M7:O7"/>
    <mergeCell ref="T7:T8"/>
    <mergeCell ref="U7:U8"/>
    <mergeCell ref="W7:W8"/>
    <mergeCell ref="X7:Z7"/>
    <mergeCell ref="V6:V8"/>
    <mergeCell ref="W6:Z6"/>
    <mergeCell ref="AA6:AA8"/>
    <mergeCell ref="I46:I48"/>
    <mergeCell ref="J46:J48"/>
    <mergeCell ref="K46:K48"/>
    <mergeCell ref="L46:O46"/>
    <mergeCell ref="P46:P48"/>
    <mergeCell ref="Q46:Q48"/>
    <mergeCell ref="B9:AG9"/>
    <mergeCell ref="B44:AG44"/>
    <mergeCell ref="B45:B48"/>
    <mergeCell ref="C45:C48"/>
    <mergeCell ref="G45:G48"/>
    <mergeCell ref="H45:J45"/>
    <mergeCell ref="K45:U45"/>
    <mergeCell ref="V45:AE45"/>
    <mergeCell ref="AG45:AG48"/>
    <mergeCell ref="H46:H48"/>
    <mergeCell ref="AC46:AC48"/>
    <mergeCell ref="AD46:AE46"/>
    <mergeCell ref="L47:L48"/>
    <mergeCell ref="M47:O47"/>
    <mergeCell ref="T47:T48"/>
    <mergeCell ref="U47:U48"/>
    <mergeCell ref="W47:W48"/>
    <mergeCell ref="X47:Z47"/>
    <mergeCell ref="AD47:AD48"/>
    <mergeCell ref="AE47:AE48"/>
    <mergeCell ref="S46:S48"/>
    <mergeCell ref="T46:U46"/>
    <mergeCell ref="V46:V48"/>
    <mergeCell ref="W46:Z46"/>
    <mergeCell ref="AA46:AA48"/>
    <mergeCell ref="AB46:AB48"/>
    <mergeCell ref="B59:AG59"/>
    <mergeCell ref="B60:B63"/>
    <mergeCell ref="C60:C63"/>
    <mergeCell ref="G60:G63"/>
    <mergeCell ref="H60:J60"/>
    <mergeCell ref="K60:U60"/>
    <mergeCell ref="V60:AE60"/>
    <mergeCell ref="AG60:AG63"/>
    <mergeCell ref="H61:H63"/>
    <mergeCell ref="I61:I63"/>
    <mergeCell ref="AD61:AE61"/>
    <mergeCell ref="L62:L63"/>
    <mergeCell ref="M62:O62"/>
    <mergeCell ref="T62:T63"/>
    <mergeCell ref="U62:U63"/>
    <mergeCell ref="W62:W63"/>
    <mergeCell ref="X62:Z62"/>
    <mergeCell ref="AD62:AD63"/>
    <mergeCell ref="AE62:AE63"/>
    <mergeCell ref="T61:U61"/>
    <mergeCell ref="V61:V63"/>
    <mergeCell ref="W61:Z61"/>
    <mergeCell ref="AA61:AA63"/>
    <mergeCell ref="AB61:AB63"/>
    <mergeCell ref="AC61:AC63"/>
    <mergeCell ref="B74:AG74"/>
    <mergeCell ref="B75:B78"/>
    <mergeCell ref="C75:C78"/>
    <mergeCell ref="G75:G78"/>
    <mergeCell ref="H75:J75"/>
    <mergeCell ref="K75:U75"/>
    <mergeCell ref="V75:AE75"/>
    <mergeCell ref="AG75:AG78"/>
    <mergeCell ref="H76:H78"/>
    <mergeCell ref="I76:I78"/>
    <mergeCell ref="J61:J63"/>
    <mergeCell ref="K61:K63"/>
    <mergeCell ref="L61:O61"/>
    <mergeCell ref="P61:P63"/>
    <mergeCell ref="Q61:Q63"/>
    <mergeCell ref="S61:S63"/>
    <mergeCell ref="C90:O90"/>
    <mergeCell ref="AD76:AE76"/>
    <mergeCell ref="L77:L78"/>
    <mergeCell ref="M77:O77"/>
    <mergeCell ref="T77:T78"/>
    <mergeCell ref="U77:U78"/>
    <mergeCell ref="W77:W78"/>
    <mergeCell ref="X77:Z77"/>
    <mergeCell ref="AD77:AD78"/>
    <mergeCell ref="AE77:AE78"/>
    <mergeCell ref="T76:U76"/>
    <mergeCell ref="V76:V78"/>
    <mergeCell ref="W76:Z76"/>
    <mergeCell ref="AA76:AA78"/>
    <mergeCell ref="AB76:AB78"/>
    <mergeCell ref="AC76:AC78"/>
    <mergeCell ref="J76:J78"/>
    <mergeCell ref="K76:K78"/>
    <mergeCell ref="L76:O76"/>
    <mergeCell ref="P76:P78"/>
    <mergeCell ref="Q76:Q78"/>
    <mergeCell ref="S76:S78"/>
  </mergeCells>
  <pageMargins left="0.7" right="0.7" top="0.75" bottom="0.75" header="0.3" footer="0.3"/>
  <pageSetup paperSize="9" scale="3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332"/>
  <sheetViews>
    <sheetView zoomScale="78" zoomScaleNormal="78" workbookViewId="0">
      <selection activeCell="AD45" sqref="A3:AF45"/>
    </sheetView>
  </sheetViews>
  <sheetFormatPr defaultRowHeight="15" x14ac:dyDescent="0.25"/>
  <cols>
    <col min="1" max="1" width="9.28515625" customWidth="1"/>
    <col min="2" max="2" width="42.85546875" customWidth="1"/>
    <col min="3" max="4" width="5.140625" customWidth="1"/>
    <col min="5" max="5" width="5.140625" hidden="1" customWidth="1"/>
    <col min="6" max="6" width="7.85546875" style="411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</cols>
  <sheetData>
    <row r="1" spans="1:33" ht="0.75" customHeight="1" x14ac:dyDescent="0.25"/>
    <row r="2" spans="1:33" ht="15" customHeight="1" x14ac:dyDescent="0.3">
      <c r="AA2" s="1736"/>
      <c r="AB2" s="1736"/>
      <c r="AC2" s="1736"/>
      <c r="AD2" s="1736"/>
      <c r="AE2" s="2"/>
    </row>
    <row r="3" spans="1:33" ht="36" customHeight="1" x14ac:dyDescent="0.35">
      <c r="G3" s="1737" t="s">
        <v>211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412" t="s">
        <v>212</v>
      </c>
      <c r="AD3" s="3"/>
      <c r="AF3" s="3"/>
    </row>
    <row r="4" spans="1:33" ht="21.75" customHeight="1" thickBot="1" x14ac:dyDescent="0.35">
      <c r="A4" s="1739" t="s">
        <v>1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58"/>
      <c r="AF4" s="1758"/>
    </row>
    <row r="5" spans="1:33" s="4" customFormat="1" ht="25.5" customHeight="1" thickBot="1" x14ac:dyDescent="0.3">
      <c r="A5" s="1740" t="s">
        <v>2</v>
      </c>
      <c r="B5" s="1741" t="s">
        <v>3</v>
      </c>
      <c r="C5" s="1768"/>
      <c r="D5" s="1768"/>
      <c r="E5" s="5"/>
      <c r="F5" s="1771" t="s">
        <v>213</v>
      </c>
      <c r="G5" s="1740" t="s">
        <v>5</v>
      </c>
      <c r="H5" s="1742" t="s">
        <v>6</v>
      </c>
      <c r="I5" s="1759" t="s">
        <v>7</v>
      </c>
      <c r="J5" s="1748" t="s">
        <v>214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215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28" t="s">
        <v>11</v>
      </c>
      <c r="AG5" s="138"/>
    </row>
    <row r="6" spans="1:33" s="4" customFormat="1" ht="27.75" customHeight="1" thickBot="1" x14ac:dyDescent="0.3">
      <c r="A6" s="1740"/>
      <c r="B6" s="1741"/>
      <c r="C6" s="1769"/>
      <c r="D6" s="1769"/>
      <c r="E6" s="5"/>
      <c r="F6" s="1771"/>
      <c r="G6" s="1740"/>
      <c r="H6" s="1743"/>
      <c r="I6" s="1772"/>
      <c r="J6" s="1774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28"/>
      <c r="AG6" s="138"/>
    </row>
    <row r="7" spans="1:33" s="4" customFormat="1" ht="18" customHeight="1" thickBot="1" x14ac:dyDescent="0.3">
      <c r="A7" s="1740"/>
      <c r="B7" s="1741"/>
      <c r="C7" s="1769"/>
      <c r="D7" s="1769"/>
      <c r="E7" s="5"/>
      <c r="F7" s="1771"/>
      <c r="G7" s="1740"/>
      <c r="H7" s="1743"/>
      <c r="I7" s="1772"/>
      <c r="J7" s="1775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28"/>
      <c r="AG7" s="138"/>
    </row>
    <row r="8" spans="1:33" s="4" customFormat="1" ht="91.5" customHeight="1" thickBot="1" x14ac:dyDescent="0.3">
      <c r="A8" s="1740"/>
      <c r="B8" s="1741"/>
      <c r="C8" s="1770"/>
      <c r="D8" s="1770"/>
      <c r="E8" s="5"/>
      <c r="F8" s="1771"/>
      <c r="G8" s="1740"/>
      <c r="H8" s="1744"/>
      <c r="I8" s="1773"/>
      <c r="J8" s="1776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28"/>
      <c r="AG8" s="138"/>
    </row>
    <row r="9" spans="1:33" s="4" customFormat="1" ht="9.75" customHeight="1" x14ac:dyDescent="0.25">
      <c r="A9" s="205"/>
      <c r="B9" s="413"/>
      <c r="C9" s="205"/>
      <c r="D9" s="205"/>
      <c r="E9" s="205"/>
      <c r="F9" s="414"/>
      <c r="G9" s="415"/>
      <c r="H9" s="205"/>
      <c r="I9" s="416"/>
      <c r="J9" s="417"/>
      <c r="K9" s="205"/>
      <c r="L9" s="205"/>
      <c r="M9" s="205"/>
      <c r="N9" s="205"/>
      <c r="O9" s="205"/>
      <c r="P9" s="205"/>
      <c r="Q9" s="205"/>
      <c r="R9" s="205"/>
      <c r="S9" s="205"/>
      <c r="T9" s="418"/>
      <c r="U9" s="416"/>
      <c r="V9" s="205"/>
      <c r="W9" s="205"/>
      <c r="X9" s="205"/>
      <c r="Y9" s="205"/>
      <c r="Z9" s="205"/>
      <c r="AA9" s="205"/>
      <c r="AB9" s="205"/>
      <c r="AC9" s="205"/>
      <c r="AD9" s="205"/>
      <c r="AE9" s="209"/>
      <c r="AF9" s="205"/>
      <c r="AG9" s="138"/>
    </row>
    <row r="10" spans="1:33" s="7" customFormat="1" ht="18" customHeight="1" x14ac:dyDescent="0.25">
      <c r="A10" s="419" t="s">
        <v>25</v>
      </c>
      <c r="B10" s="420" t="s">
        <v>26</v>
      </c>
      <c r="C10" s="30" t="s">
        <v>27</v>
      </c>
      <c r="D10" s="35" t="s">
        <v>28</v>
      </c>
      <c r="E10" s="421"/>
      <c r="F10" s="422"/>
      <c r="G10" s="423">
        <v>140</v>
      </c>
      <c r="H10" s="12"/>
      <c r="I10" s="424">
        <f>J10+U10</f>
        <v>48</v>
      </c>
      <c r="J10" s="425">
        <f>K10+O10</f>
        <v>30</v>
      </c>
      <c r="K10" s="14">
        <f>SUM(L10:N10)</f>
        <v>26</v>
      </c>
      <c r="L10" s="14">
        <v>26</v>
      </c>
      <c r="M10" s="14"/>
      <c r="N10" s="14"/>
      <c r="O10" s="14">
        <v>4</v>
      </c>
      <c r="P10" s="14"/>
      <c r="Q10" s="14"/>
      <c r="R10" s="14"/>
      <c r="S10" s="14"/>
      <c r="T10" s="58" t="s">
        <v>62</v>
      </c>
      <c r="U10" s="12">
        <f>V10+Z10</f>
        <v>18</v>
      </c>
      <c r="V10" s="14">
        <f>SUM(W10:Y10)</f>
        <v>14</v>
      </c>
      <c r="W10" s="14">
        <v>14</v>
      </c>
      <c r="X10" s="14"/>
      <c r="Y10" s="14"/>
      <c r="Z10" s="14">
        <v>4</v>
      </c>
      <c r="AA10" s="14"/>
      <c r="AB10" s="14"/>
      <c r="AC10" s="14" t="s">
        <v>31</v>
      </c>
      <c r="AD10" s="14"/>
      <c r="AE10" s="12"/>
      <c r="AF10" s="60"/>
      <c r="AG10" s="292"/>
    </row>
    <row r="11" spans="1:33" s="7" customFormat="1" ht="18" customHeight="1" x14ac:dyDescent="0.25">
      <c r="A11" s="419" t="s">
        <v>32</v>
      </c>
      <c r="B11" s="420" t="s">
        <v>33</v>
      </c>
      <c r="C11" s="30"/>
      <c r="D11" s="35" t="s">
        <v>34</v>
      </c>
      <c r="E11" s="421"/>
      <c r="F11" s="422"/>
      <c r="G11" s="423">
        <v>210</v>
      </c>
      <c r="H11" s="12"/>
      <c r="I11" s="424">
        <f t="shared" ref="I11:I29" si="0">J11+U11</f>
        <v>56</v>
      </c>
      <c r="J11" s="425">
        <f t="shared" ref="J11:J24" si="1">K11+O11</f>
        <v>22</v>
      </c>
      <c r="K11" s="14">
        <f t="shared" ref="K11:K24" si="2">SUM(L11:N11)</f>
        <v>14</v>
      </c>
      <c r="L11" s="14">
        <v>14</v>
      </c>
      <c r="M11" s="14"/>
      <c r="N11" s="14"/>
      <c r="O11" s="14">
        <v>8</v>
      </c>
      <c r="P11" s="14"/>
      <c r="Q11" s="14"/>
      <c r="R11" s="14"/>
      <c r="S11" s="14"/>
      <c r="T11" s="58" t="s">
        <v>62</v>
      </c>
      <c r="U11" s="12">
        <f t="shared" ref="U11:U32" si="3">V11+Z11</f>
        <v>34</v>
      </c>
      <c r="V11" s="14">
        <f t="shared" ref="V11:V31" si="4">SUM(W11:Y11)</f>
        <v>26</v>
      </c>
      <c r="W11" s="14">
        <v>26</v>
      </c>
      <c r="X11" s="14"/>
      <c r="Y11" s="14"/>
      <c r="Z11" s="14">
        <v>8</v>
      </c>
      <c r="AA11" s="14"/>
      <c r="AB11" s="14"/>
      <c r="AC11" s="14"/>
      <c r="AD11" s="14" t="s">
        <v>62</v>
      </c>
      <c r="AE11" s="12"/>
      <c r="AF11" s="60"/>
      <c r="AG11" s="292"/>
    </row>
    <row r="12" spans="1:33" s="7" customFormat="1" ht="18" customHeight="1" x14ac:dyDescent="0.25">
      <c r="A12" s="419" t="s">
        <v>36</v>
      </c>
      <c r="B12" s="420" t="s">
        <v>37</v>
      </c>
      <c r="C12" s="30"/>
      <c r="D12" s="35" t="s">
        <v>38</v>
      </c>
      <c r="E12" s="421"/>
      <c r="F12" s="422"/>
      <c r="G12" s="423">
        <v>160</v>
      </c>
      <c r="H12" s="12"/>
      <c r="I12" s="424">
        <f t="shared" si="0"/>
        <v>64</v>
      </c>
      <c r="J12" s="425">
        <f t="shared" si="1"/>
        <v>29</v>
      </c>
      <c r="K12" s="14">
        <f t="shared" si="2"/>
        <v>24</v>
      </c>
      <c r="L12" s="14"/>
      <c r="M12" s="14"/>
      <c r="N12" s="14">
        <v>24</v>
      </c>
      <c r="O12" s="14">
        <v>5</v>
      </c>
      <c r="P12" s="14"/>
      <c r="Q12" s="14"/>
      <c r="R12" s="14"/>
      <c r="S12" s="14"/>
      <c r="T12" s="58" t="s">
        <v>62</v>
      </c>
      <c r="U12" s="12">
        <f t="shared" si="3"/>
        <v>35</v>
      </c>
      <c r="V12" s="14">
        <f t="shared" si="4"/>
        <v>30</v>
      </c>
      <c r="W12" s="14"/>
      <c r="X12" s="14"/>
      <c r="Y12" s="14">
        <v>30</v>
      </c>
      <c r="Z12" s="14">
        <v>5</v>
      </c>
      <c r="AA12" s="14"/>
      <c r="AB12" s="14"/>
      <c r="AC12" s="14"/>
      <c r="AD12" s="14" t="s">
        <v>62</v>
      </c>
      <c r="AE12" s="12"/>
      <c r="AF12" s="60"/>
      <c r="AG12" s="292"/>
    </row>
    <row r="13" spans="1:33" s="15" customFormat="1" ht="18" customHeight="1" x14ac:dyDescent="0.25">
      <c r="A13" s="419" t="s">
        <v>40</v>
      </c>
      <c r="B13" s="426" t="s">
        <v>41</v>
      </c>
      <c r="C13" s="30"/>
      <c r="D13" s="35"/>
      <c r="E13" s="421"/>
      <c r="F13" s="422"/>
      <c r="G13" s="423">
        <v>34</v>
      </c>
      <c r="H13" s="12"/>
      <c r="I13" s="424">
        <f t="shared" si="0"/>
        <v>34</v>
      </c>
      <c r="J13" s="425">
        <f t="shared" si="1"/>
        <v>34</v>
      </c>
      <c r="K13" s="14">
        <f t="shared" si="2"/>
        <v>26</v>
      </c>
      <c r="L13" s="14">
        <v>26</v>
      </c>
      <c r="M13" s="14"/>
      <c r="N13" s="14"/>
      <c r="O13" s="14">
        <v>8</v>
      </c>
      <c r="P13" s="14"/>
      <c r="Q13" s="14"/>
      <c r="R13" s="14"/>
      <c r="S13" s="14"/>
      <c r="T13" s="58" t="s">
        <v>62</v>
      </c>
      <c r="U13" s="12">
        <f t="shared" si="3"/>
        <v>0</v>
      </c>
      <c r="V13" s="14">
        <f t="shared" si="4"/>
        <v>0</v>
      </c>
      <c r="W13" s="14"/>
      <c r="X13" s="14"/>
      <c r="Y13" s="14"/>
      <c r="Z13" s="14"/>
      <c r="AA13" s="14"/>
      <c r="AB13" s="14"/>
      <c r="AC13" s="14"/>
      <c r="AD13" s="14"/>
      <c r="AE13" s="12"/>
      <c r="AF13" s="60"/>
      <c r="AG13" s="318"/>
    </row>
    <row r="14" spans="1:33" s="7" customFormat="1" ht="18" customHeight="1" x14ac:dyDescent="0.25">
      <c r="A14" s="419" t="s">
        <v>43</v>
      </c>
      <c r="B14" s="420" t="s">
        <v>44</v>
      </c>
      <c r="C14" s="427"/>
      <c r="D14" s="428"/>
      <c r="E14" s="429"/>
      <c r="F14" s="422"/>
      <c r="G14" s="423">
        <v>280</v>
      </c>
      <c r="H14" s="427"/>
      <c r="I14" s="424">
        <f t="shared" si="0"/>
        <v>134</v>
      </c>
      <c r="J14" s="425">
        <f t="shared" si="1"/>
        <v>58</v>
      </c>
      <c r="K14" s="14">
        <f t="shared" si="2"/>
        <v>48</v>
      </c>
      <c r="L14" s="14">
        <v>48</v>
      </c>
      <c r="M14" s="428"/>
      <c r="N14" s="428"/>
      <c r="O14" s="428">
        <v>10</v>
      </c>
      <c r="P14" s="428"/>
      <c r="Q14" s="428"/>
      <c r="R14" s="428"/>
      <c r="S14" s="35"/>
      <c r="T14" s="58" t="s">
        <v>62</v>
      </c>
      <c r="U14" s="12">
        <f t="shared" si="3"/>
        <v>76</v>
      </c>
      <c r="V14" s="14">
        <f t="shared" si="4"/>
        <v>64</v>
      </c>
      <c r="W14" s="35">
        <v>64</v>
      </c>
      <c r="X14" s="35"/>
      <c r="Y14" s="35"/>
      <c r="Z14" s="35">
        <v>12</v>
      </c>
      <c r="AA14" s="430"/>
      <c r="AB14" s="428"/>
      <c r="AC14" s="35" t="s">
        <v>31</v>
      </c>
      <c r="AD14" s="35"/>
      <c r="AE14" s="30"/>
      <c r="AF14" s="431"/>
      <c r="AG14" s="292"/>
    </row>
    <row r="15" spans="1:33" s="38" customFormat="1" ht="18" customHeight="1" x14ac:dyDescent="0.2">
      <c r="A15" s="419" t="s">
        <v>46</v>
      </c>
      <c r="B15" s="420" t="s">
        <v>47</v>
      </c>
      <c r="C15" s="34"/>
      <c r="D15" s="432"/>
      <c r="E15" s="433"/>
      <c r="F15" s="422"/>
      <c r="G15" s="423">
        <v>180</v>
      </c>
      <c r="H15" s="34"/>
      <c r="I15" s="424">
        <f t="shared" si="0"/>
        <v>82</v>
      </c>
      <c r="J15" s="425">
        <f t="shared" si="1"/>
        <v>34</v>
      </c>
      <c r="K15" s="14">
        <f t="shared" si="2"/>
        <v>30</v>
      </c>
      <c r="L15" s="35">
        <v>26</v>
      </c>
      <c r="M15" s="35">
        <v>4</v>
      </c>
      <c r="N15" s="35"/>
      <c r="O15" s="35">
        <v>4</v>
      </c>
      <c r="P15" s="35"/>
      <c r="Q15" s="35"/>
      <c r="R15" s="35"/>
      <c r="S15" s="35"/>
      <c r="T15" s="58" t="s">
        <v>62</v>
      </c>
      <c r="U15" s="12">
        <f t="shared" si="3"/>
        <v>48</v>
      </c>
      <c r="V15" s="14">
        <f t="shared" si="4"/>
        <v>44</v>
      </c>
      <c r="W15" s="35">
        <v>28</v>
      </c>
      <c r="X15" s="35">
        <v>16</v>
      </c>
      <c r="Y15" s="35"/>
      <c r="Z15" s="35">
        <v>4</v>
      </c>
      <c r="AA15" s="35"/>
      <c r="AB15" s="35"/>
      <c r="AC15" s="35"/>
      <c r="AD15" s="14" t="s">
        <v>62</v>
      </c>
      <c r="AE15" s="34">
        <v>98</v>
      </c>
      <c r="AF15" s="434"/>
      <c r="AG15" s="435"/>
    </row>
    <row r="16" spans="1:33" s="7" customFormat="1" ht="18" customHeight="1" x14ac:dyDescent="0.25">
      <c r="A16" s="419" t="s">
        <v>49</v>
      </c>
      <c r="B16" s="420" t="s">
        <v>50</v>
      </c>
      <c r="C16" s="436"/>
      <c r="D16" s="437"/>
      <c r="E16" s="438"/>
      <c r="F16" s="422"/>
      <c r="G16" s="423">
        <v>100</v>
      </c>
      <c r="H16" s="34"/>
      <c r="I16" s="424">
        <f t="shared" si="0"/>
        <v>20</v>
      </c>
      <c r="J16" s="425">
        <f t="shared" si="1"/>
        <v>20</v>
      </c>
      <c r="K16" s="14">
        <f t="shared" si="2"/>
        <v>14</v>
      </c>
      <c r="L16" s="35">
        <v>14</v>
      </c>
      <c r="M16" s="35"/>
      <c r="N16" s="35"/>
      <c r="O16" s="35">
        <v>6</v>
      </c>
      <c r="P16" s="14"/>
      <c r="Q16" s="14"/>
      <c r="R16" s="14"/>
      <c r="S16" s="14"/>
      <c r="T16" s="58" t="s">
        <v>62</v>
      </c>
      <c r="U16" s="12">
        <f t="shared" si="3"/>
        <v>0</v>
      </c>
      <c r="V16" s="14">
        <f t="shared" si="4"/>
        <v>0</v>
      </c>
      <c r="W16" s="35"/>
      <c r="X16" s="35"/>
      <c r="Y16" s="35"/>
      <c r="Z16" s="35"/>
      <c r="AA16" s="14"/>
      <c r="AB16" s="14"/>
      <c r="AC16" s="35" t="s">
        <v>31</v>
      </c>
      <c r="AD16" s="14"/>
      <c r="AE16" s="30">
        <v>80</v>
      </c>
      <c r="AF16" s="291"/>
      <c r="AG16" s="292"/>
    </row>
    <row r="17" spans="1:237" s="7" customFormat="1" ht="18" customHeight="1" x14ac:dyDescent="0.25">
      <c r="A17" s="419" t="s">
        <v>52</v>
      </c>
      <c r="B17" s="420" t="s">
        <v>53</v>
      </c>
      <c r="C17" s="439"/>
      <c r="D17" s="440"/>
      <c r="E17" s="419"/>
      <c r="F17" s="422"/>
      <c r="G17" s="441">
        <v>160</v>
      </c>
      <c r="H17" s="34"/>
      <c r="I17" s="424">
        <f t="shared" si="0"/>
        <v>88</v>
      </c>
      <c r="J17" s="425">
        <f t="shared" si="1"/>
        <v>51</v>
      </c>
      <c r="K17" s="14">
        <f t="shared" si="2"/>
        <v>46</v>
      </c>
      <c r="L17" s="35"/>
      <c r="M17" s="35"/>
      <c r="N17" s="35">
        <v>46</v>
      </c>
      <c r="O17" s="35">
        <v>5</v>
      </c>
      <c r="P17" s="14"/>
      <c r="Q17" s="14"/>
      <c r="R17" s="14"/>
      <c r="S17" s="14"/>
      <c r="T17" s="58" t="s">
        <v>62</v>
      </c>
      <c r="U17" s="12">
        <f t="shared" si="3"/>
        <v>37</v>
      </c>
      <c r="V17" s="14">
        <f t="shared" si="4"/>
        <v>32</v>
      </c>
      <c r="W17" s="35"/>
      <c r="X17" s="35"/>
      <c r="Y17" s="35">
        <v>32</v>
      </c>
      <c r="Z17" s="35">
        <v>5</v>
      </c>
      <c r="AA17" s="14"/>
      <c r="AB17" s="14"/>
      <c r="AC17" s="14"/>
      <c r="AD17" s="14" t="s">
        <v>62</v>
      </c>
      <c r="AE17" s="30">
        <v>72</v>
      </c>
      <c r="AF17" s="291"/>
      <c r="AG17" s="292"/>
    </row>
    <row r="18" spans="1:237" s="7" customFormat="1" ht="18" customHeight="1" x14ac:dyDescent="0.25">
      <c r="A18" s="419" t="s">
        <v>142</v>
      </c>
      <c r="B18" s="420" t="s">
        <v>56</v>
      </c>
      <c r="C18" s="436"/>
      <c r="D18" s="437"/>
      <c r="E18" s="438"/>
      <c r="F18" s="422">
        <f>I18/30</f>
        <v>1.8</v>
      </c>
      <c r="G18" s="423">
        <v>54</v>
      </c>
      <c r="H18" s="34"/>
      <c r="I18" s="424">
        <f t="shared" si="0"/>
        <v>54</v>
      </c>
      <c r="J18" s="425">
        <f t="shared" si="1"/>
        <v>54</v>
      </c>
      <c r="K18" s="14">
        <f t="shared" si="2"/>
        <v>34</v>
      </c>
      <c r="L18" s="35">
        <v>20</v>
      </c>
      <c r="M18" s="35"/>
      <c r="N18" s="35">
        <v>14</v>
      </c>
      <c r="O18" s="35">
        <v>20</v>
      </c>
      <c r="P18" s="14"/>
      <c r="Q18" s="14"/>
      <c r="R18" s="14"/>
      <c r="S18" s="14" t="s">
        <v>58</v>
      </c>
      <c r="T18" s="58"/>
      <c r="U18" s="12">
        <f t="shared" si="3"/>
        <v>0</v>
      </c>
      <c r="V18" s="14">
        <f t="shared" si="4"/>
        <v>0</v>
      </c>
      <c r="W18" s="35"/>
      <c r="X18" s="35"/>
      <c r="Y18" s="35"/>
      <c r="Z18" s="35"/>
      <c r="AA18" s="14"/>
      <c r="AB18" s="14"/>
      <c r="AC18" s="14"/>
      <c r="AD18" s="14"/>
      <c r="AE18" s="30"/>
      <c r="AF18" s="291"/>
      <c r="AG18" s="292"/>
    </row>
    <row r="19" spans="1:237" s="7" customFormat="1" ht="18" customHeight="1" x14ac:dyDescent="0.25">
      <c r="A19" s="419" t="s">
        <v>143</v>
      </c>
      <c r="B19" s="420" t="s">
        <v>64</v>
      </c>
      <c r="C19" s="436"/>
      <c r="D19" s="437"/>
      <c r="E19" s="438"/>
      <c r="F19" s="422">
        <f t="shared" ref="F19:F32" si="5">I19/30</f>
        <v>1.8</v>
      </c>
      <c r="G19" s="423">
        <v>54</v>
      </c>
      <c r="H19" s="34"/>
      <c r="I19" s="424">
        <f t="shared" si="0"/>
        <v>54</v>
      </c>
      <c r="J19" s="425">
        <f t="shared" si="1"/>
        <v>54</v>
      </c>
      <c r="K19" s="14">
        <f t="shared" si="2"/>
        <v>32</v>
      </c>
      <c r="L19" s="35">
        <v>26</v>
      </c>
      <c r="M19" s="35"/>
      <c r="N19" s="35">
        <v>6</v>
      </c>
      <c r="O19" s="35">
        <v>22</v>
      </c>
      <c r="P19" s="14"/>
      <c r="Q19" s="14"/>
      <c r="R19" s="14"/>
      <c r="S19" s="14" t="s">
        <v>58</v>
      </c>
      <c r="T19" s="58"/>
      <c r="U19" s="12">
        <f t="shared" si="3"/>
        <v>0</v>
      </c>
      <c r="V19" s="14">
        <f t="shared" si="4"/>
        <v>0</v>
      </c>
      <c r="W19" s="35"/>
      <c r="X19" s="35"/>
      <c r="Y19" s="35"/>
      <c r="Z19" s="35"/>
      <c r="AA19" s="14"/>
      <c r="AB19" s="14"/>
      <c r="AC19" s="14"/>
      <c r="AD19" s="14"/>
      <c r="AE19" s="30"/>
      <c r="AF19" s="291"/>
      <c r="AG19" s="292"/>
    </row>
    <row r="20" spans="1:237" s="46" customFormat="1" ht="18" customHeight="1" x14ac:dyDescent="0.25">
      <c r="A20" s="60" t="s">
        <v>216</v>
      </c>
      <c r="B20" s="442" t="s">
        <v>217</v>
      </c>
      <c r="C20" s="443"/>
      <c r="D20" s="444"/>
      <c r="E20" s="445"/>
      <c r="F20" s="422">
        <f t="shared" si="5"/>
        <v>5.4</v>
      </c>
      <c r="G20" s="446">
        <v>162</v>
      </c>
      <c r="H20" s="34"/>
      <c r="I20" s="424">
        <f t="shared" si="0"/>
        <v>162</v>
      </c>
      <c r="J20" s="425">
        <f t="shared" si="1"/>
        <v>0</v>
      </c>
      <c r="K20" s="14">
        <f t="shared" si="2"/>
        <v>0</v>
      </c>
      <c r="L20" s="14"/>
      <c r="M20" s="444"/>
      <c r="N20" s="14"/>
      <c r="O20" s="14"/>
      <c r="P20" s="444"/>
      <c r="Q20" s="444"/>
      <c r="R20" s="444"/>
      <c r="S20" s="444"/>
      <c r="T20" s="58"/>
      <c r="U20" s="12">
        <f t="shared" si="3"/>
        <v>162</v>
      </c>
      <c r="V20" s="14">
        <f t="shared" si="4"/>
        <v>72</v>
      </c>
      <c r="W20" s="14">
        <v>34</v>
      </c>
      <c r="X20" s="447"/>
      <c r="Y20" s="35">
        <v>38</v>
      </c>
      <c r="Z20" s="35">
        <v>90</v>
      </c>
      <c r="AA20" s="14"/>
      <c r="AB20" s="14"/>
      <c r="AC20" s="14" t="s">
        <v>58</v>
      </c>
      <c r="AD20" s="14"/>
      <c r="AE20" s="12"/>
      <c r="AF20" s="60"/>
      <c r="AG20" s="292"/>
    </row>
    <row r="21" spans="1:237" s="46" customFormat="1" ht="32.1" customHeight="1" x14ac:dyDescent="0.25">
      <c r="A21" s="419" t="s">
        <v>74</v>
      </c>
      <c r="B21" s="420" t="s">
        <v>218</v>
      </c>
      <c r="C21" s="30"/>
      <c r="D21" s="35"/>
      <c r="E21" s="421"/>
      <c r="F21" s="422">
        <f t="shared" si="5"/>
        <v>2.7</v>
      </c>
      <c r="G21" s="423">
        <v>81</v>
      </c>
      <c r="H21" s="34"/>
      <c r="I21" s="424">
        <f t="shared" si="0"/>
        <v>81</v>
      </c>
      <c r="J21" s="425">
        <f>K21+O21</f>
        <v>81</v>
      </c>
      <c r="K21" s="14">
        <f t="shared" si="2"/>
        <v>32</v>
      </c>
      <c r="L21" s="14">
        <v>24</v>
      </c>
      <c r="M21" s="14"/>
      <c r="N21" s="14">
        <v>8</v>
      </c>
      <c r="O21" s="14">
        <v>49</v>
      </c>
      <c r="P21" s="14"/>
      <c r="Q21" s="14"/>
      <c r="R21" s="14"/>
      <c r="S21" s="14"/>
      <c r="T21" s="58" t="s">
        <v>62</v>
      </c>
      <c r="U21" s="12">
        <f t="shared" si="3"/>
        <v>0</v>
      </c>
      <c r="V21" s="14">
        <f t="shared" si="4"/>
        <v>0</v>
      </c>
      <c r="W21" s="14"/>
      <c r="X21" s="14"/>
      <c r="Y21" s="14"/>
      <c r="Z21" s="14"/>
      <c r="AA21" s="14"/>
      <c r="AB21" s="14"/>
      <c r="AC21" s="14"/>
      <c r="AD21" s="14"/>
      <c r="AE21" s="12"/>
      <c r="AF21" s="60"/>
      <c r="AG21" s="292"/>
    </row>
    <row r="22" spans="1:237" s="7" customFormat="1" ht="18" customHeight="1" x14ac:dyDescent="0.25">
      <c r="A22" s="419" t="s">
        <v>219</v>
      </c>
      <c r="B22" s="420" t="s">
        <v>220</v>
      </c>
      <c r="C22" s="439"/>
      <c r="D22" s="440"/>
      <c r="E22" s="419"/>
      <c r="F22" s="422">
        <f t="shared" si="5"/>
        <v>4.5</v>
      </c>
      <c r="G22" s="423">
        <v>135</v>
      </c>
      <c r="H22" s="34"/>
      <c r="I22" s="424">
        <f t="shared" si="0"/>
        <v>135</v>
      </c>
      <c r="J22" s="425">
        <f t="shared" si="1"/>
        <v>135</v>
      </c>
      <c r="K22" s="14">
        <f t="shared" si="2"/>
        <v>66</v>
      </c>
      <c r="L22" s="14">
        <v>40</v>
      </c>
      <c r="M22" s="14"/>
      <c r="N22" s="14">
        <v>26</v>
      </c>
      <c r="O22" s="14">
        <v>69</v>
      </c>
      <c r="P22" s="14"/>
      <c r="Q22" s="14"/>
      <c r="R22" s="14"/>
      <c r="S22" s="14" t="s">
        <v>58</v>
      </c>
      <c r="T22" s="58"/>
      <c r="U22" s="12">
        <f t="shared" si="3"/>
        <v>0</v>
      </c>
      <c r="V22" s="14">
        <f t="shared" si="4"/>
        <v>0</v>
      </c>
      <c r="W22" s="14"/>
      <c r="X22" s="14"/>
      <c r="Y22" s="14"/>
      <c r="Z22" s="14"/>
      <c r="AA22" s="14"/>
      <c r="AB22" s="14"/>
      <c r="AC22" s="14"/>
      <c r="AD22" s="14"/>
      <c r="AE22" s="12"/>
      <c r="AF22" s="60"/>
      <c r="AG22" s="292"/>
    </row>
    <row r="23" spans="1:237" s="7" customFormat="1" ht="18" customHeight="1" x14ac:dyDescent="0.25">
      <c r="A23" s="419" t="s">
        <v>221</v>
      </c>
      <c r="B23" s="420" t="s">
        <v>222</v>
      </c>
      <c r="C23" s="439"/>
      <c r="D23" s="440"/>
      <c r="E23" s="419"/>
      <c r="F23" s="422">
        <f t="shared" si="5"/>
        <v>2.7</v>
      </c>
      <c r="G23" s="448">
        <v>81</v>
      </c>
      <c r="H23" s="34"/>
      <c r="I23" s="424">
        <f t="shared" si="0"/>
        <v>81</v>
      </c>
      <c r="J23" s="425"/>
      <c r="K23" s="14"/>
      <c r="L23" s="14"/>
      <c r="M23" s="14"/>
      <c r="N23" s="14"/>
      <c r="O23" s="14"/>
      <c r="P23" s="14"/>
      <c r="Q23" s="14"/>
      <c r="R23" s="14"/>
      <c r="S23" s="45"/>
      <c r="T23" s="58"/>
      <c r="U23" s="12">
        <f t="shared" si="3"/>
        <v>81</v>
      </c>
      <c r="V23" s="14">
        <f t="shared" si="4"/>
        <v>48</v>
      </c>
      <c r="W23" s="14">
        <v>20</v>
      </c>
      <c r="X23" s="14"/>
      <c r="Y23" s="14">
        <v>28</v>
      </c>
      <c r="Z23" s="14">
        <v>33</v>
      </c>
      <c r="AA23" s="14"/>
      <c r="AB23" s="14"/>
      <c r="AC23" s="14" t="s">
        <v>58</v>
      </c>
      <c r="AD23" s="14"/>
      <c r="AE23" s="12"/>
      <c r="AF23" s="60"/>
      <c r="AG23" s="292"/>
    </row>
    <row r="24" spans="1:237" s="7" customFormat="1" ht="18" customHeight="1" x14ac:dyDescent="0.25">
      <c r="A24" s="419" t="s">
        <v>223</v>
      </c>
      <c r="B24" s="420" t="s">
        <v>224</v>
      </c>
      <c r="C24" s="439"/>
      <c r="D24" s="440"/>
      <c r="E24" s="419"/>
      <c r="F24" s="422">
        <f t="shared" si="5"/>
        <v>2.7</v>
      </c>
      <c r="G24" s="449">
        <v>81</v>
      </c>
      <c r="H24" s="433"/>
      <c r="I24" s="450">
        <f t="shared" si="0"/>
        <v>81</v>
      </c>
      <c r="J24" s="425">
        <f t="shared" si="1"/>
        <v>81</v>
      </c>
      <c r="K24" s="14">
        <f t="shared" si="2"/>
        <v>26</v>
      </c>
      <c r="L24" s="14">
        <v>16</v>
      </c>
      <c r="M24" s="14"/>
      <c r="N24" s="14">
        <v>10</v>
      </c>
      <c r="O24" s="14">
        <v>55</v>
      </c>
      <c r="P24" s="14"/>
      <c r="Q24" s="14"/>
      <c r="R24" s="14"/>
      <c r="S24" s="14" t="s">
        <v>58</v>
      </c>
      <c r="T24" s="58"/>
      <c r="U24" s="12">
        <f t="shared" si="3"/>
        <v>0</v>
      </c>
      <c r="V24" s="14">
        <f t="shared" si="4"/>
        <v>0</v>
      </c>
      <c r="W24" s="14"/>
      <c r="X24" s="14"/>
      <c r="Y24" s="14"/>
      <c r="Z24" s="14"/>
      <c r="AA24" s="14"/>
      <c r="AB24" s="14"/>
      <c r="AC24" s="14"/>
      <c r="AD24" s="14"/>
      <c r="AE24" s="12"/>
      <c r="AF24" s="60"/>
      <c r="AG24" s="292"/>
    </row>
    <row r="25" spans="1:237" s="7" customFormat="1" ht="32.1" customHeight="1" x14ac:dyDescent="0.25">
      <c r="A25" s="419" t="s">
        <v>185</v>
      </c>
      <c r="B25" s="420" t="s">
        <v>225</v>
      </c>
      <c r="C25" s="439"/>
      <c r="D25" s="440"/>
      <c r="E25" s="419"/>
      <c r="F25" s="422">
        <f t="shared" si="5"/>
        <v>1.8</v>
      </c>
      <c r="G25" s="449">
        <v>54</v>
      </c>
      <c r="H25" s="433"/>
      <c r="I25" s="450">
        <f t="shared" si="0"/>
        <v>54</v>
      </c>
      <c r="J25" s="425"/>
      <c r="K25" s="14"/>
      <c r="L25" s="14"/>
      <c r="M25" s="14"/>
      <c r="N25" s="14"/>
      <c r="O25" s="14"/>
      <c r="P25" s="14"/>
      <c r="Q25" s="14"/>
      <c r="R25" s="14"/>
      <c r="S25" s="14"/>
      <c r="T25" s="58"/>
      <c r="U25" s="12">
        <f t="shared" si="3"/>
        <v>54</v>
      </c>
      <c r="V25" s="14">
        <f t="shared" si="4"/>
        <v>32</v>
      </c>
      <c r="W25" s="14">
        <v>20</v>
      </c>
      <c r="X25" s="14"/>
      <c r="Y25" s="14">
        <v>12</v>
      </c>
      <c r="Z25" s="14">
        <v>22</v>
      </c>
      <c r="AA25" s="14"/>
      <c r="AB25" s="14"/>
      <c r="AC25" s="14"/>
      <c r="AD25" s="14" t="s">
        <v>62</v>
      </c>
      <c r="AE25" s="12"/>
      <c r="AF25" s="60"/>
      <c r="AG25" s="292"/>
    </row>
    <row r="26" spans="1:237" s="7" customFormat="1" ht="18" customHeight="1" x14ac:dyDescent="0.25">
      <c r="A26" s="419" t="s">
        <v>226</v>
      </c>
      <c r="B26" s="420" t="s">
        <v>227</v>
      </c>
      <c r="C26" s="439"/>
      <c r="D26" s="440"/>
      <c r="E26" s="419"/>
      <c r="F26" s="422">
        <f t="shared" si="5"/>
        <v>3.6</v>
      </c>
      <c r="G26" s="451">
        <v>108</v>
      </c>
      <c r="H26" s="433"/>
      <c r="I26" s="450">
        <f t="shared" si="0"/>
        <v>108</v>
      </c>
      <c r="J26" s="425"/>
      <c r="K26" s="14"/>
      <c r="L26" s="14"/>
      <c r="M26" s="14"/>
      <c r="N26" s="14"/>
      <c r="O26" s="14"/>
      <c r="P26" s="14"/>
      <c r="Q26" s="14"/>
      <c r="R26" s="14"/>
      <c r="S26" s="14"/>
      <c r="T26" s="58"/>
      <c r="U26" s="12">
        <f t="shared" si="3"/>
        <v>108</v>
      </c>
      <c r="V26" s="14">
        <f t="shared" si="4"/>
        <v>40</v>
      </c>
      <c r="W26" s="14">
        <v>20</v>
      </c>
      <c r="X26" s="14"/>
      <c r="Y26" s="14">
        <v>20</v>
      </c>
      <c r="Z26" s="14">
        <v>68</v>
      </c>
      <c r="AA26" s="14"/>
      <c r="AB26" s="14"/>
      <c r="AC26" s="14"/>
      <c r="AD26" s="14" t="s">
        <v>62</v>
      </c>
      <c r="AE26" s="452"/>
      <c r="AF26" s="60" t="s">
        <v>62</v>
      </c>
      <c r="AG26" s="292"/>
    </row>
    <row r="27" spans="1:237" s="7" customFormat="1" ht="33" customHeight="1" x14ac:dyDescent="0.25">
      <c r="A27" s="419" t="s">
        <v>198</v>
      </c>
      <c r="B27" s="420" t="s">
        <v>228</v>
      </c>
      <c r="C27" s="30"/>
      <c r="D27" s="35"/>
      <c r="E27" s="421"/>
      <c r="F27" s="422">
        <f t="shared" si="5"/>
        <v>1.8</v>
      </c>
      <c r="G27" s="451"/>
      <c r="H27" s="433"/>
      <c r="I27" s="450">
        <f t="shared" si="0"/>
        <v>54</v>
      </c>
      <c r="J27" s="425">
        <f t="shared" ref="J27:J28" si="6">K27+O27</f>
        <v>54</v>
      </c>
      <c r="K27" s="14">
        <f t="shared" ref="K27:K28" si="7">SUM(L27:N27)</f>
        <v>24</v>
      </c>
      <c r="L27" s="14">
        <v>10</v>
      </c>
      <c r="M27" s="14"/>
      <c r="N27" s="14">
        <v>14</v>
      </c>
      <c r="O27" s="39">
        <v>30</v>
      </c>
      <c r="P27" s="14"/>
      <c r="Q27" s="14"/>
      <c r="R27" s="14"/>
      <c r="S27" s="14"/>
      <c r="T27" s="58" t="s">
        <v>62</v>
      </c>
      <c r="U27" s="12">
        <f t="shared" si="3"/>
        <v>0</v>
      </c>
      <c r="V27" s="14">
        <f t="shared" si="4"/>
        <v>0</v>
      </c>
      <c r="W27" s="14"/>
      <c r="X27" s="14"/>
      <c r="Y27" s="14"/>
      <c r="Z27" s="14"/>
      <c r="AA27" s="14"/>
      <c r="AB27" s="14"/>
      <c r="AC27" s="14"/>
      <c r="AD27" s="14"/>
      <c r="AE27" s="453"/>
      <c r="AF27" s="454"/>
      <c r="AG27" s="292"/>
    </row>
    <row r="28" spans="1:237" s="7" customFormat="1" ht="18" customHeight="1" thickBot="1" x14ac:dyDescent="0.3">
      <c r="A28" s="419" t="s">
        <v>229</v>
      </c>
      <c r="B28" s="420" t="s">
        <v>230</v>
      </c>
      <c r="C28" s="455"/>
      <c r="D28" s="440"/>
      <c r="E28" s="456"/>
      <c r="F28" s="422">
        <f>I28/30</f>
        <v>7.2</v>
      </c>
      <c r="G28" s="255">
        <v>297</v>
      </c>
      <c r="I28" s="457">
        <f t="shared" si="0"/>
        <v>216</v>
      </c>
      <c r="J28" s="425">
        <f t="shared" si="6"/>
        <v>0</v>
      </c>
      <c r="K28" s="14">
        <f t="shared" si="7"/>
        <v>0</v>
      </c>
      <c r="L28" s="35"/>
      <c r="M28" s="35"/>
      <c r="N28" s="35"/>
      <c r="O28" s="35"/>
      <c r="P28" s="35"/>
      <c r="Q28" s="440"/>
      <c r="R28" s="440"/>
      <c r="S28" s="14"/>
      <c r="T28" s="58"/>
      <c r="U28" s="12">
        <f t="shared" si="3"/>
        <v>216</v>
      </c>
      <c r="V28" s="14">
        <f t="shared" si="4"/>
        <v>72</v>
      </c>
      <c r="W28" s="35">
        <v>46</v>
      </c>
      <c r="X28" s="35"/>
      <c r="Y28" s="458">
        <v>26</v>
      </c>
      <c r="Z28" s="458">
        <v>144</v>
      </c>
      <c r="AA28" s="459" t="s">
        <v>231</v>
      </c>
      <c r="AB28" s="14"/>
      <c r="AC28" s="14" t="s">
        <v>58</v>
      </c>
      <c r="AD28" s="14"/>
      <c r="AE28" s="330">
        <v>81</v>
      </c>
      <c r="AF28" s="460"/>
      <c r="AG28" s="292"/>
    </row>
    <row r="29" spans="1:237" s="7" customFormat="1" ht="32.1" customHeight="1" thickBot="1" x14ac:dyDescent="0.3">
      <c r="A29" s="461" t="s">
        <v>198</v>
      </c>
      <c r="B29" s="462" t="s">
        <v>232</v>
      </c>
      <c r="C29" s="439"/>
      <c r="D29" s="440"/>
      <c r="E29" s="419"/>
      <c r="F29" s="422">
        <f t="shared" si="5"/>
        <v>3.6</v>
      </c>
      <c r="G29" s="463">
        <v>108</v>
      </c>
      <c r="H29" s="464"/>
      <c r="I29" s="465">
        <f t="shared" si="0"/>
        <v>108</v>
      </c>
      <c r="J29" s="425"/>
      <c r="K29" s="14"/>
      <c r="L29" s="14"/>
      <c r="M29" s="14"/>
      <c r="N29" s="14"/>
      <c r="O29" s="14"/>
      <c r="P29" s="14"/>
      <c r="Q29" s="14"/>
      <c r="R29" s="14"/>
      <c r="S29" s="14"/>
      <c r="T29" s="58"/>
      <c r="U29" s="12">
        <f t="shared" si="3"/>
        <v>108</v>
      </c>
      <c r="V29" s="14">
        <f t="shared" si="4"/>
        <v>36</v>
      </c>
      <c r="W29" s="14">
        <v>16</v>
      </c>
      <c r="X29" s="14"/>
      <c r="Y29" s="14">
        <v>20</v>
      </c>
      <c r="Z29" s="14">
        <v>72</v>
      </c>
      <c r="AA29" s="14"/>
      <c r="AB29" s="14"/>
      <c r="AC29" s="14"/>
      <c r="AD29" s="14" t="s">
        <v>62</v>
      </c>
      <c r="AE29" s="66"/>
      <c r="AF29" s="60"/>
      <c r="AG29" s="292"/>
    </row>
    <row r="30" spans="1:237" s="476" customFormat="1" ht="18" customHeight="1" x14ac:dyDescent="0.25">
      <c r="A30" s="466" t="s">
        <v>233</v>
      </c>
      <c r="B30" s="467" t="s">
        <v>234</v>
      </c>
      <c r="C30" s="468"/>
      <c r="D30" s="469"/>
      <c r="E30" s="470"/>
      <c r="F30" s="422">
        <f t="shared" si="5"/>
        <v>5.4</v>
      </c>
      <c r="G30" s="471">
        <v>162</v>
      </c>
      <c r="H30" s="472"/>
      <c r="I30" s="473">
        <f>J30+U30</f>
        <v>162</v>
      </c>
      <c r="J30" s="474">
        <f>K30+O30</f>
        <v>162</v>
      </c>
      <c r="K30" s="240">
        <f>SUM(L30:N30)</f>
        <v>108</v>
      </c>
      <c r="L30" s="240"/>
      <c r="M30" s="240"/>
      <c r="N30" s="240">
        <v>108</v>
      </c>
      <c r="O30" s="240">
        <v>54</v>
      </c>
      <c r="P30" s="240"/>
      <c r="Q30" s="240"/>
      <c r="R30" s="240"/>
      <c r="S30" s="240"/>
      <c r="T30" s="238" t="s">
        <v>62</v>
      </c>
      <c r="U30" s="239">
        <f t="shared" si="3"/>
        <v>0</v>
      </c>
      <c r="V30" s="240">
        <f t="shared" si="4"/>
        <v>0</v>
      </c>
      <c r="W30" s="240"/>
      <c r="X30" s="240"/>
      <c r="Y30" s="240"/>
      <c r="Z30" s="240"/>
      <c r="AA30" s="240"/>
      <c r="AB30" s="240"/>
      <c r="AC30" s="240"/>
      <c r="AD30" s="240" t="s">
        <v>62</v>
      </c>
      <c r="AE30" s="239"/>
      <c r="AF30" s="475"/>
      <c r="AG30" s="29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</row>
    <row r="31" spans="1:237" s="476" customFormat="1" ht="18" customHeight="1" x14ac:dyDescent="0.25">
      <c r="A31" s="466" t="s">
        <v>79</v>
      </c>
      <c r="B31" s="477" t="s">
        <v>235</v>
      </c>
      <c r="C31" s="468"/>
      <c r="D31" s="469"/>
      <c r="E31" s="470"/>
      <c r="F31" s="422">
        <f t="shared" si="5"/>
        <v>3.6</v>
      </c>
      <c r="G31" s="471">
        <v>108</v>
      </c>
      <c r="H31" s="472"/>
      <c r="I31" s="473">
        <f>J31+U31</f>
        <v>108</v>
      </c>
      <c r="J31" s="474"/>
      <c r="K31" s="240"/>
      <c r="L31" s="240"/>
      <c r="M31" s="240"/>
      <c r="N31" s="240"/>
      <c r="O31" s="240"/>
      <c r="P31" s="240"/>
      <c r="Q31" s="240"/>
      <c r="R31" s="240"/>
      <c r="S31" s="240"/>
      <c r="T31" s="238"/>
      <c r="U31" s="239">
        <f t="shared" si="3"/>
        <v>108</v>
      </c>
      <c r="V31" s="240">
        <f t="shared" si="4"/>
        <v>72</v>
      </c>
      <c r="W31" s="240"/>
      <c r="X31" s="240"/>
      <c r="Y31" s="240">
        <v>72</v>
      </c>
      <c r="Z31" s="240">
        <v>36</v>
      </c>
      <c r="AA31" s="240"/>
      <c r="AB31" s="240"/>
      <c r="AC31" s="240"/>
      <c r="AD31" s="240" t="s">
        <v>62</v>
      </c>
      <c r="AE31" s="239"/>
      <c r="AF31" s="475"/>
      <c r="AG31" s="292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</row>
    <row r="32" spans="1:237" s="480" customFormat="1" ht="18" customHeight="1" x14ac:dyDescent="0.2">
      <c r="A32" s="478" t="s">
        <v>236</v>
      </c>
      <c r="B32" s="477" t="s">
        <v>237</v>
      </c>
      <c r="C32" s="468"/>
      <c r="D32" s="469"/>
      <c r="E32" s="470"/>
      <c r="F32" s="422">
        <f t="shared" si="5"/>
        <v>5.4</v>
      </c>
      <c r="G32" s="479"/>
      <c r="H32" s="472"/>
      <c r="I32" s="473">
        <f>J32+U32</f>
        <v>162</v>
      </c>
      <c r="J32" s="474"/>
      <c r="K32" s="240"/>
      <c r="L32" s="240"/>
      <c r="M32" s="240"/>
      <c r="N32" s="240"/>
      <c r="O32" s="240"/>
      <c r="P32" s="240"/>
      <c r="Q32" s="240"/>
      <c r="R32" s="240"/>
      <c r="S32" s="240"/>
      <c r="T32" s="238"/>
      <c r="U32" s="239">
        <f t="shared" si="3"/>
        <v>162</v>
      </c>
      <c r="V32" s="240">
        <f>SUM(W32:Y32)</f>
        <v>108</v>
      </c>
      <c r="W32" s="240"/>
      <c r="X32" s="240"/>
      <c r="Y32" s="240">
        <v>108</v>
      </c>
      <c r="Z32" s="240">
        <v>54</v>
      </c>
      <c r="AA32" s="240"/>
      <c r="AB32" s="240"/>
      <c r="AC32" s="240"/>
      <c r="AD32" s="240" t="s">
        <v>238</v>
      </c>
      <c r="AE32" s="239"/>
      <c r="AF32" s="475"/>
      <c r="AG32" s="1287"/>
      <c r="AH32" s="1288"/>
      <c r="AI32" s="1288"/>
      <c r="AJ32" s="1288"/>
      <c r="AK32" s="1288"/>
      <c r="AL32" s="1288"/>
      <c r="AM32" s="1288"/>
      <c r="AN32" s="1288"/>
      <c r="AO32" s="1288"/>
      <c r="AP32" s="1288"/>
      <c r="AQ32" s="1288"/>
      <c r="AR32" s="1288"/>
      <c r="AS32" s="1288"/>
      <c r="AT32" s="1288"/>
      <c r="AU32" s="1288"/>
      <c r="AV32" s="1288"/>
      <c r="AW32" s="1288"/>
      <c r="AX32" s="1288"/>
      <c r="AY32" s="1288"/>
      <c r="AZ32" s="1288"/>
      <c r="BA32" s="1288"/>
      <c r="BB32" s="1288"/>
      <c r="BC32" s="1288"/>
      <c r="BD32" s="1288"/>
      <c r="BE32" s="1288"/>
      <c r="BF32" s="1288"/>
      <c r="BG32" s="1288"/>
      <c r="BH32" s="1288"/>
      <c r="BI32" s="1288"/>
      <c r="BJ32" s="1288"/>
      <c r="BK32" s="1288"/>
      <c r="BL32" s="1288"/>
      <c r="BM32" s="1288"/>
      <c r="BN32" s="1288"/>
      <c r="BO32" s="1288"/>
      <c r="BP32" s="1288"/>
      <c r="BQ32" s="1288"/>
      <c r="BR32" s="1288"/>
      <c r="BS32" s="1288"/>
      <c r="BT32" s="1288"/>
      <c r="BU32" s="1288"/>
      <c r="BV32" s="1288"/>
      <c r="BW32" s="1288"/>
      <c r="BX32" s="1288"/>
      <c r="BY32" s="1288"/>
      <c r="BZ32" s="1288"/>
      <c r="CA32" s="1288"/>
      <c r="CB32" s="1288"/>
      <c r="CC32" s="1288"/>
      <c r="CD32" s="1288"/>
      <c r="CE32" s="1288"/>
      <c r="CF32" s="1288"/>
      <c r="CG32" s="1288"/>
      <c r="CH32" s="1288"/>
      <c r="CI32" s="1288"/>
      <c r="CJ32" s="1288"/>
      <c r="CK32" s="1288"/>
      <c r="CL32" s="1288"/>
      <c r="CM32" s="1288"/>
      <c r="CN32" s="1288"/>
      <c r="CO32" s="1288"/>
      <c r="CP32" s="1288"/>
      <c r="CQ32" s="1288"/>
      <c r="CR32" s="1288"/>
      <c r="CS32" s="1288"/>
      <c r="CT32" s="1288"/>
      <c r="CU32" s="1288"/>
      <c r="CV32" s="1288"/>
      <c r="CW32" s="1288"/>
      <c r="CX32" s="1288"/>
      <c r="CY32" s="1288"/>
      <c r="CZ32" s="1288"/>
      <c r="DA32" s="1288"/>
      <c r="DB32" s="1288"/>
      <c r="DC32" s="1288"/>
      <c r="DD32" s="1288"/>
      <c r="DE32" s="1288"/>
      <c r="DF32" s="1288"/>
      <c r="DG32" s="1288"/>
      <c r="DH32" s="1288"/>
      <c r="DI32" s="1288"/>
      <c r="DJ32" s="1288"/>
      <c r="DK32" s="1288"/>
      <c r="DL32" s="1288"/>
      <c r="DM32" s="1288"/>
      <c r="DN32" s="1288"/>
      <c r="DO32" s="1288"/>
      <c r="DP32" s="1288"/>
      <c r="DQ32" s="1288"/>
      <c r="DR32" s="1288"/>
      <c r="DS32" s="1288"/>
      <c r="DT32" s="1288"/>
      <c r="DU32" s="1288"/>
      <c r="DV32" s="1288"/>
      <c r="DW32" s="1288"/>
      <c r="DX32" s="1288"/>
      <c r="DY32" s="1288"/>
      <c r="DZ32" s="1288"/>
      <c r="EA32" s="1288"/>
      <c r="EB32" s="1288"/>
      <c r="EC32" s="1288"/>
      <c r="ED32" s="1288"/>
      <c r="EE32" s="1288"/>
      <c r="EF32" s="1288"/>
      <c r="EG32" s="1288"/>
      <c r="EH32" s="1288"/>
      <c r="EI32" s="1288"/>
      <c r="EJ32" s="1288"/>
      <c r="EK32" s="1288"/>
      <c r="EL32" s="1288"/>
      <c r="EM32" s="1288"/>
      <c r="EN32" s="1288"/>
      <c r="EO32" s="1288"/>
      <c r="EP32" s="1288"/>
      <c r="EQ32" s="1288"/>
      <c r="ER32" s="1288"/>
      <c r="ES32" s="1288"/>
      <c r="ET32" s="1288"/>
      <c r="EU32" s="1288"/>
      <c r="EV32" s="1288"/>
      <c r="EW32" s="1288"/>
      <c r="EX32" s="1288"/>
      <c r="EY32" s="1288"/>
      <c r="EZ32" s="1288"/>
      <c r="FA32" s="1288"/>
      <c r="FB32" s="1288"/>
      <c r="FC32" s="1288"/>
      <c r="FD32" s="1288"/>
      <c r="FE32" s="1288"/>
      <c r="FF32" s="1288"/>
      <c r="FG32" s="1288"/>
      <c r="FH32" s="1288"/>
      <c r="FI32" s="1288"/>
      <c r="FJ32" s="1288"/>
      <c r="FK32" s="1288"/>
      <c r="FL32" s="1288"/>
      <c r="FM32" s="1288"/>
      <c r="FN32" s="1288"/>
      <c r="FO32" s="1288"/>
      <c r="FP32" s="1288"/>
      <c r="FQ32" s="1288"/>
      <c r="FR32" s="1288"/>
      <c r="FS32" s="1288"/>
      <c r="FT32" s="1288"/>
      <c r="FU32" s="1288"/>
      <c r="FV32" s="1288"/>
      <c r="FW32" s="1288"/>
      <c r="FX32" s="1288"/>
      <c r="FY32" s="1288"/>
      <c r="FZ32" s="1288"/>
      <c r="GA32" s="1288"/>
      <c r="GB32" s="1288"/>
      <c r="GC32" s="1288"/>
      <c r="GD32" s="1288"/>
      <c r="GE32" s="1288"/>
      <c r="GF32" s="1288"/>
      <c r="GG32" s="1288"/>
      <c r="GH32" s="1288"/>
      <c r="GI32" s="1288"/>
      <c r="GJ32" s="1288"/>
      <c r="GK32" s="1288"/>
      <c r="GL32" s="1288"/>
      <c r="GM32" s="1288"/>
      <c r="GN32" s="1288"/>
      <c r="GO32" s="1288"/>
      <c r="GP32" s="1288"/>
      <c r="GQ32" s="1288"/>
      <c r="GR32" s="1288"/>
      <c r="GS32" s="1288"/>
      <c r="GT32" s="1288"/>
      <c r="GU32" s="1288"/>
      <c r="GV32" s="1288"/>
      <c r="GW32" s="1288"/>
      <c r="GX32" s="1288"/>
      <c r="GY32" s="1288"/>
      <c r="GZ32" s="1288"/>
      <c r="HA32" s="1288"/>
      <c r="HB32" s="1288"/>
      <c r="HC32" s="1288"/>
      <c r="HD32" s="1288"/>
      <c r="HE32" s="1288"/>
      <c r="HF32" s="1288"/>
      <c r="HG32" s="1288"/>
      <c r="HH32" s="1288"/>
      <c r="HI32" s="1288"/>
      <c r="HJ32" s="1288"/>
      <c r="HK32" s="1288"/>
      <c r="HL32" s="1288"/>
      <c r="HM32" s="1288"/>
      <c r="HN32" s="1288"/>
      <c r="HO32" s="1288"/>
      <c r="HP32" s="1288"/>
      <c r="HQ32" s="1288"/>
      <c r="HR32" s="1288"/>
      <c r="HS32" s="1288"/>
      <c r="HT32" s="1288"/>
      <c r="HU32" s="1288"/>
      <c r="HV32" s="1288"/>
      <c r="HW32" s="1288"/>
      <c r="HX32" s="1288"/>
      <c r="HY32" s="1288"/>
      <c r="HZ32" s="1288"/>
      <c r="IA32" s="1288"/>
      <c r="IB32" s="1288"/>
      <c r="IC32" s="1288"/>
    </row>
    <row r="33" spans="1:237" s="263" customFormat="1" ht="16.5" customHeight="1" thickBot="1" x14ac:dyDescent="0.3">
      <c r="A33" s="481"/>
      <c r="B33" s="482"/>
      <c r="C33" s="483"/>
      <c r="D33" s="483"/>
      <c r="E33" s="484"/>
      <c r="F33" s="485"/>
      <c r="G33" s="486"/>
      <c r="H33" s="487"/>
      <c r="I33" s="488"/>
      <c r="J33" s="489"/>
      <c r="K33" s="490"/>
      <c r="L33" s="491"/>
      <c r="M33" s="490"/>
      <c r="N33" s="491"/>
      <c r="O33" s="490"/>
      <c r="P33" s="491"/>
      <c r="Q33" s="490"/>
      <c r="R33" s="491"/>
      <c r="S33" s="490"/>
      <c r="T33" s="492"/>
      <c r="U33" s="493"/>
      <c r="V33" s="490"/>
      <c r="W33" s="491"/>
      <c r="X33" s="490"/>
      <c r="Y33" s="491"/>
      <c r="Z33" s="490"/>
      <c r="AA33" s="491"/>
      <c r="AB33" s="490"/>
      <c r="AC33" s="491"/>
      <c r="AD33" s="490"/>
      <c r="AE33" s="255"/>
      <c r="AF33" s="454"/>
      <c r="AG33" s="318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1:237" s="4" customFormat="1" ht="17.100000000000001" customHeight="1" thickTop="1" x14ac:dyDescent="0.25">
      <c r="A34" s="494"/>
      <c r="B34" s="495" t="s">
        <v>95</v>
      </c>
      <c r="C34" s="496"/>
      <c r="D34" s="496"/>
      <c r="E34" s="497"/>
      <c r="F34" s="498">
        <f>SUM(F18:F33)</f>
        <v>54</v>
      </c>
      <c r="G34" s="499">
        <f t="shared" ref="G34:M34" si="8">SUM(G10:G33)</f>
        <v>2749</v>
      </c>
      <c r="H34" s="500">
        <f t="shared" si="8"/>
        <v>0</v>
      </c>
      <c r="I34" s="501">
        <f t="shared" si="8"/>
        <v>2146</v>
      </c>
      <c r="J34" s="502">
        <f t="shared" si="8"/>
        <v>899</v>
      </c>
      <c r="K34" s="503">
        <f t="shared" si="8"/>
        <v>550</v>
      </c>
      <c r="L34" s="503">
        <f t="shared" si="8"/>
        <v>290</v>
      </c>
      <c r="M34" s="503">
        <f t="shared" si="8"/>
        <v>4</v>
      </c>
      <c r="N34" s="503">
        <f>SUM(N10:N33)</f>
        <v>256</v>
      </c>
      <c r="O34" s="503">
        <f>SUM(O10:O33)</f>
        <v>349</v>
      </c>
      <c r="P34" s="125"/>
      <c r="Q34" s="125"/>
      <c r="R34" s="125"/>
      <c r="S34" s="125"/>
      <c r="T34" s="504"/>
      <c r="U34" s="499">
        <f t="shared" ref="U34:X34" si="9">SUM(U10:U33)</f>
        <v>1247</v>
      </c>
      <c r="V34" s="503">
        <f t="shared" si="9"/>
        <v>690</v>
      </c>
      <c r="W34" s="503">
        <f t="shared" si="9"/>
        <v>288</v>
      </c>
      <c r="X34" s="503">
        <f t="shared" si="9"/>
        <v>16</v>
      </c>
      <c r="Y34" s="503">
        <f>SUM(Y10:Y33)</f>
        <v>386</v>
      </c>
      <c r="Z34" s="503">
        <f>SUM(Z10:Z33)</f>
        <v>557</v>
      </c>
      <c r="AA34" s="384"/>
      <c r="AB34" s="384"/>
      <c r="AC34" s="384"/>
      <c r="AD34" s="505"/>
      <c r="AE34" s="119"/>
      <c r="AF34" s="506"/>
      <c r="AG34" s="1208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</row>
    <row r="35" spans="1:237" s="4" customFormat="1" ht="17.100000000000001" customHeight="1" x14ac:dyDescent="0.25">
      <c r="A35" s="507"/>
      <c r="B35" s="122" t="s">
        <v>96</v>
      </c>
      <c r="C35" s="123"/>
      <c r="D35" s="123"/>
      <c r="E35" s="123"/>
      <c r="F35" s="508"/>
      <c r="G35" s="127"/>
      <c r="H35" s="124"/>
      <c r="I35" s="142"/>
      <c r="J35" s="125"/>
      <c r="K35" s="1278">
        <f>(K34-K30)/13</f>
        <v>34</v>
      </c>
      <c r="L35" s="129"/>
      <c r="M35" s="129"/>
      <c r="N35" s="129"/>
      <c r="O35" s="129"/>
      <c r="P35" s="125"/>
      <c r="Q35" s="125"/>
      <c r="R35" s="125"/>
      <c r="S35" s="125"/>
      <c r="T35" s="510"/>
      <c r="U35" s="127"/>
      <c r="V35" s="509">
        <f>(V34-V31-V32)/15</f>
        <v>34</v>
      </c>
      <c r="W35" s="129"/>
      <c r="X35" s="129"/>
      <c r="Y35" s="129"/>
      <c r="Z35" s="129"/>
      <c r="AA35" s="129"/>
      <c r="AB35" s="129"/>
      <c r="AC35" s="129"/>
      <c r="AD35" s="508"/>
      <c r="AE35" s="131"/>
      <c r="AF35" s="132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</row>
    <row r="36" spans="1:237" s="4" customFormat="1" ht="17.100000000000001" customHeight="1" x14ac:dyDescent="0.25">
      <c r="A36" s="507"/>
      <c r="B36" s="122" t="s">
        <v>97</v>
      </c>
      <c r="C36" s="123"/>
      <c r="D36" s="123"/>
      <c r="E36" s="123"/>
      <c r="F36" s="511"/>
      <c r="G36" s="127"/>
      <c r="H36" s="124"/>
      <c r="I36" s="142"/>
      <c r="J36" s="125"/>
      <c r="K36" s="134"/>
      <c r="L36" s="129"/>
      <c r="M36" s="129"/>
      <c r="N36" s="129"/>
      <c r="O36" s="129"/>
      <c r="P36" s="129"/>
      <c r="Q36" s="129"/>
      <c r="R36" s="129"/>
      <c r="S36" s="129"/>
      <c r="T36" s="508"/>
      <c r="U36" s="127"/>
      <c r="V36" s="134"/>
      <c r="W36" s="129"/>
      <c r="X36" s="129"/>
      <c r="Y36" s="129"/>
      <c r="Z36" s="129"/>
      <c r="AA36" s="129"/>
      <c r="AB36" s="129"/>
      <c r="AC36" s="129"/>
      <c r="AD36" s="508"/>
      <c r="AE36" s="131"/>
      <c r="AF36" s="133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</row>
    <row r="37" spans="1:237" s="4" customFormat="1" ht="17.100000000000001" customHeight="1" x14ac:dyDescent="0.25">
      <c r="A37" s="507"/>
      <c r="B37" s="122" t="s">
        <v>99</v>
      </c>
      <c r="C37" s="123"/>
      <c r="D37" s="123"/>
      <c r="E37" s="123"/>
      <c r="F37" s="511"/>
      <c r="G37" s="127"/>
      <c r="H37" s="124"/>
      <c r="I37" s="512"/>
      <c r="J37" s="125"/>
      <c r="K37" s="129"/>
      <c r="L37" s="129"/>
      <c r="M37" s="129"/>
      <c r="N37" s="129"/>
      <c r="O37" s="129"/>
      <c r="P37" s="129"/>
      <c r="Q37" s="129"/>
      <c r="R37" s="129"/>
      <c r="S37" s="129"/>
      <c r="T37" s="508"/>
      <c r="U37" s="127"/>
      <c r="V37" s="129"/>
      <c r="W37" s="129"/>
      <c r="X37" s="129"/>
      <c r="Y37" s="129"/>
      <c r="Z37" s="129"/>
      <c r="AA37" s="129"/>
      <c r="AB37" s="129"/>
      <c r="AC37" s="129"/>
      <c r="AD37" s="508"/>
      <c r="AE37" s="131"/>
      <c r="AF37" s="133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</row>
    <row r="38" spans="1:237" s="4" customFormat="1" ht="17.100000000000001" customHeight="1" thickBot="1" x14ac:dyDescent="0.3">
      <c r="A38" s="513"/>
      <c r="B38" s="514" t="s">
        <v>102</v>
      </c>
      <c r="C38" s="515"/>
      <c r="D38" s="515"/>
      <c r="E38" s="515"/>
      <c r="F38" s="516"/>
      <c r="G38" s="517"/>
      <c r="H38" s="518"/>
      <c r="I38" s="519"/>
      <c r="J38" s="520"/>
      <c r="K38" s="401"/>
      <c r="L38" s="401"/>
      <c r="M38" s="401"/>
      <c r="N38" s="401"/>
      <c r="O38" s="401"/>
      <c r="P38" s="401"/>
      <c r="Q38" s="401"/>
      <c r="R38" s="401"/>
      <c r="S38" s="401"/>
      <c r="T38" s="521"/>
      <c r="U38" s="517"/>
      <c r="V38" s="401"/>
      <c r="W38" s="401"/>
      <c r="X38" s="401"/>
      <c r="Y38" s="401"/>
      <c r="Z38" s="401"/>
      <c r="AA38" s="401"/>
      <c r="AB38" s="522"/>
      <c r="AC38" s="401"/>
      <c r="AD38" s="521"/>
      <c r="AE38" s="131"/>
      <c r="AF38" s="133"/>
    </row>
    <row r="39" spans="1:237" s="4" customFormat="1" ht="17.100000000000001" customHeight="1" thickBot="1" x14ac:dyDescent="0.3">
      <c r="A39" s="523"/>
      <c r="B39" s="524" t="s">
        <v>103</v>
      </c>
      <c r="C39" s="525"/>
      <c r="D39" s="525"/>
      <c r="E39" s="525"/>
      <c r="F39" s="526"/>
      <c r="G39" s="527">
        <f t="shared" ref="G39:AD39" si="10">G34</f>
        <v>2749</v>
      </c>
      <c r="H39" s="528">
        <f t="shared" si="10"/>
        <v>0</v>
      </c>
      <c r="I39" s="529">
        <f t="shared" si="10"/>
        <v>2146</v>
      </c>
      <c r="J39" s="530">
        <f t="shared" si="10"/>
        <v>899</v>
      </c>
      <c r="K39" s="371">
        <f t="shared" si="10"/>
        <v>550</v>
      </c>
      <c r="L39" s="371">
        <f t="shared" si="10"/>
        <v>290</v>
      </c>
      <c r="M39" s="371">
        <f t="shared" si="10"/>
        <v>4</v>
      </c>
      <c r="N39" s="371">
        <f t="shared" si="10"/>
        <v>256</v>
      </c>
      <c r="O39" s="371">
        <f t="shared" si="10"/>
        <v>349</v>
      </c>
      <c r="P39" s="371">
        <f t="shared" si="10"/>
        <v>0</v>
      </c>
      <c r="Q39" s="371">
        <f t="shared" si="10"/>
        <v>0</v>
      </c>
      <c r="R39" s="371">
        <f t="shared" si="10"/>
        <v>0</v>
      </c>
      <c r="S39" s="371">
        <f t="shared" si="10"/>
        <v>0</v>
      </c>
      <c r="T39" s="372">
        <f t="shared" si="10"/>
        <v>0</v>
      </c>
      <c r="U39" s="527">
        <f t="shared" si="10"/>
        <v>1247</v>
      </c>
      <c r="V39" s="371">
        <f t="shared" si="10"/>
        <v>690</v>
      </c>
      <c r="W39" s="371">
        <f t="shared" si="10"/>
        <v>288</v>
      </c>
      <c r="X39" s="371">
        <f t="shared" si="10"/>
        <v>16</v>
      </c>
      <c r="Y39" s="371">
        <f t="shared" si="10"/>
        <v>386</v>
      </c>
      <c r="Z39" s="371">
        <f t="shared" si="10"/>
        <v>557</v>
      </c>
      <c r="AA39" s="371">
        <f t="shared" si="10"/>
        <v>0</v>
      </c>
      <c r="AB39" s="371">
        <f t="shared" si="10"/>
        <v>0</v>
      </c>
      <c r="AC39" s="371">
        <f t="shared" si="10"/>
        <v>0</v>
      </c>
      <c r="AD39" s="372">
        <f t="shared" si="10"/>
        <v>0</v>
      </c>
      <c r="AE39" s="131"/>
      <c r="AF39" s="133"/>
    </row>
    <row r="40" spans="1:237" s="4" customFormat="1" ht="11.25" customHeight="1" x14ac:dyDescent="0.25">
      <c r="F40" s="97"/>
      <c r="G40" s="145"/>
      <c r="I40" s="145"/>
    </row>
    <row r="41" spans="1:237" s="4" customFormat="1" ht="21.75" customHeight="1" x14ac:dyDescent="0.3">
      <c r="A41"/>
      <c r="B41" s="180" t="s">
        <v>130</v>
      </c>
      <c r="C41" s="180"/>
      <c r="D41" s="180"/>
      <c r="E41" s="180"/>
      <c r="F41" s="531"/>
      <c r="G41" s="180"/>
      <c r="H41" s="180"/>
      <c r="I41" s="180"/>
      <c r="J41" s="180"/>
      <c r="K41" s="180"/>
      <c r="L41" s="180"/>
      <c r="M41" s="180"/>
      <c r="N41" s="180"/>
      <c r="O41" s="180" t="s">
        <v>131</v>
      </c>
      <c r="P41" s="180"/>
      <c r="Q41" s="180"/>
      <c r="R41" s="180"/>
      <c r="S41" s="180"/>
      <c r="T41" s="180"/>
      <c r="U41" s="180"/>
      <c r="V41" s="181"/>
      <c r="W41" s="181"/>
      <c r="X41" s="182"/>
      <c r="Y41" s="183"/>
      <c r="Z41" s="183"/>
      <c r="AA41" s="183"/>
      <c r="AB41" s="183"/>
      <c r="AC41" s="184"/>
      <c r="AD41" s="184"/>
      <c r="AE41" s="182"/>
      <c r="AF41" s="185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</row>
    <row r="42" spans="1:237" s="4" customFormat="1" ht="15.75" customHeight="1" x14ac:dyDescent="0.25">
      <c r="B42" s="1706"/>
      <c r="C42" s="1706"/>
      <c r="D42" s="1706"/>
      <c r="E42" s="1706"/>
      <c r="F42" s="1706"/>
      <c r="G42" s="1706"/>
      <c r="H42" s="1706"/>
      <c r="I42" s="1706"/>
      <c r="J42" s="1706"/>
      <c r="K42" s="1706"/>
      <c r="L42" s="1706"/>
      <c r="M42" s="1706"/>
      <c r="N42" s="1706"/>
      <c r="V42" s="4" t="s">
        <v>132</v>
      </c>
      <c r="W42" s="187"/>
      <c r="X42" s="188" t="s">
        <v>133</v>
      </c>
      <c r="Y42" s="186"/>
      <c r="Z42" s="186"/>
      <c r="AA42" s="186"/>
      <c r="AB42" s="189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</row>
    <row r="43" spans="1:237" s="4" customFormat="1" ht="21.75" customHeight="1" x14ac:dyDescent="0.3">
      <c r="B43" s="191"/>
      <c r="C43" s="191"/>
      <c r="D43" s="191"/>
      <c r="E43" s="191"/>
      <c r="F43" s="532"/>
      <c r="G43" s="191"/>
      <c r="H43" s="191"/>
      <c r="I43" s="191"/>
      <c r="J43" s="191"/>
      <c r="K43" s="191"/>
      <c r="L43" s="191"/>
      <c r="M43" s="191"/>
      <c r="N43" s="191"/>
      <c r="O43" s="180"/>
      <c r="P43" s="180"/>
      <c r="Q43" s="180"/>
      <c r="R43" s="180"/>
      <c r="S43" s="180"/>
      <c r="T43" s="180"/>
      <c r="U43" s="180"/>
      <c r="V43" s="180"/>
      <c r="W43" s="180"/>
      <c r="X43" s="182"/>
      <c r="Y43" s="182"/>
      <c r="Z43" s="182"/>
      <c r="AA43" s="182"/>
      <c r="AB43" s="192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</row>
    <row r="44" spans="1:237" s="4" customFormat="1" ht="23.25" customHeight="1" x14ac:dyDescent="0.3">
      <c r="B44" s="191"/>
      <c r="C44" s="191"/>
      <c r="D44" s="191"/>
      <c r="E44" s="191"/>
      <c r="F44" s="532"/>
      <c r="G44" s="191"/>
      <c r="H44" s="191"/>
      <c r="I44" s="191"/>
      <c r="J44" s="191"/>
      <c r="K44" s="191"/>
      <c r="L44" s="191"/>
      <c r="M44" s="191"/>
      <c r="N44" s="191"/>
      <c r="O44" s="180" t="s">
        <v>134</v>
      </c>
      <c r="P44" s="180"/>
      <c r="Q44" s="180"/>
      <c r="R44" s="180"/>
      <c r="S44" s="180"/>
      <c r="T44" s="180"/>
      <c r="U44" s="180"/>
      <c r="V44" s="181"/>
      <c r="W44" s="181"/>
      <c r="X44" s="182"/>
      <c r="Y44" s="183"/>
      <c r="Z44" s="183"/>
      <c r="AA44" s="183"/>
      <c r="AB44" s="18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</row>
    <row r="45" spans="1:237" s="4" customFormat="1" ht="18.75" customHeight="1" x14ac:dyDescent="0.25">
      <c r="B45" s="191"/>
      <c r="C45" s="191"/>
      <c r="D45" s="191"/>
      <c r="E45" s="191"/>
      <c r="F45" s="532"/>
      <c r="G45" s="191"/>
      <c r="H45" s="191"/>
      <c r="I45" s="191"/>
      <c r="J45" s="191"/>
      <c r="K45" s="191"/>
      <c r="L45" s="191"/>
      <c r="M45" s="191"/>
      <c r="N45" s="191"/>
      <c r="V45" s="4" t="s">
        <v>132</v>
      </c>
      <c r="W45" s="187"/>
      <c r="X45" s="188" t="s">
        <v>133</v>
      </c>
      <c r="Y45" s="186"/>
      <c r="Z45" s="186"/>
      <c r="AA45" s="186"/>
      <c r="AB45" s="189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</row>
    <row r="46" spans="1:237" s="4" customFormat="1" ht="18" customHeight="1" x14ac:dyDescent="0.25">
      <c r="A46" s="4" t="s">
        <v>135</v>
      </c>
      <c r="B46" s="4" t="s">
        <v>239</v>
      </c>
      <c r="F46" s="97"/>
      <c r="G46" s="145"/>
      <c r="I46" s="145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</row>
    <row r="47" spans="1:237" s="4" customFormat="1" ht="16.5" customHeight="1" x14ac:dyDescent="0.3">
      <c r="A47" s="4" t="s">
        <v>137</v>
      </c>
      <c r="B47" s="4" t="s">
        <v>240</v>
      </c>
      <c r="F47" s="97"/>
      <c r="G47" s="145"/>
      <c r="I47" s="145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</row>
    <row r="48" spans="1:237" s="4" customFormat="1" ht="27" customHeight="1" x14ac:dyDescent="0.25">
      <c r="F48" s="97"/>
      <c r="G48" s="145"/>
      <c r="I48" s="14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</row>
    <row r="49" spans="6:9" s="4" customFormat="1" ht="25.5" customHeight="1" x14ac:dyDescent="0.25">
      <c r="F49" s="97"/>
      <c r="G49" s="145"/>
      <c r="I49" s="145"/>
    </row>
    <row r="50" spans="6:9" s="4" customFormat="1" ht="13.5" customHeight="1" x14ac:dyDescent="0.25">
      <c r="F50" s="97"/>
      <c r="G50" s="145"/>
      <c r="I50" s="145"/>
    </row>
    <row r="51" spans="6:9" s="4" customFormat="1" ht="28.5" customHeight="1" x14ac:dyDescent="0.25">
      <c r="F51" s="97"/>
      <c r="G51" s="145"/>
      <c r="I51" s="145"/>
    </row>
    <row r="52" spans="6:9" s="4" customFormat="1" ht="13.5" customHeight="1" x14ac:dyDescent="0.25">
      <c r="F52" s="97"/>
      <c r="G52" s="145"/>
      <c r="I52" s="145"/>
    </row>
    <row r="53" spans="6:9" s="4" customFormat="1" ht="13.5" customHeight="1" x14ac:dyDescent="0.25">
      <c r="F53" s="97"/>
      <c r="G53" s="145"/>
      <c r="I53" s="145"/>
    </row>
    <row r="54" spans="6:9" s="4" customFormat="1" ht="13.5" customHeight="1" x14ac:dyDescent="0.25">
      <c r="F54" s="97"/>
      <c r="G54" s="145"/>
      <c r="I54" s="145"/>
    </row>
    <row r="55" spans="6:9" s="4" customFormat="1" ht="13.5" customHeight="1" x14ac:dyDescent="0.25">
      <c r="F55" s="97"/>
      <c r="G55" s="145"/>
      <c r="I55" s="145"/>
    </row>
    <row r="56" spans="6:9" s="4" customFormat="1" ht="13.5" customHeight="1" x14ac:dyDescent="0.25">
      <c r="F56" s="97"/>
      <c r="G56" s="145"/>
      <c r="I56" s="145"/>
    </row>
    <row r="57" spans="6:9" s="4" customFormat="1" ht="13.5" customHeight="1" x14ac:dyDescent="0.25">
      <c r="F57" s="97"/>
      <c r="G57" s="145"/>
      <c r="I57" s="145"/>
    </row>
    <row r="58" spans="6:9" s="4" customFormat="1" ht="13.5" customHeight="1" x14ac:dyDescent="0.25">
      <c r="F58" s="97"/>
      <c r="G58" s="145"/>
      <c r="I58" s="145"/>
    </row>
    <row r="59" spans="6:9" s="4" customFormat="1" ht="13.5" customHeight="1" x14ac:dyDescent="0.25">
      <c r="F59" s="97"/>
      <c r="G59" s="145"/>
      <c r="I59" s="145"/>
    </row>
    <row r="60" spans="6:9" s="4" customFormat="1" ht="13.5" customHeight="1" x14ac:dyDescent="0.25">
      <c r="F60" s="97"/>
      <c r="G60" s="145"/>
      <c r="I60" s="145"/>
    </row>
    <row r="61" spans="6:9" s="4" customFormat="1" ht="13.5" customHeight="1" x14ac:dyDescent="0.25">
      <c r="F61" s="97"/>
      <c r="G61" s="145"/>
      <c r="I61" s="145"/>
    </row>
    <row r="62" spans="6:9" s="4" customFormat="1" ht="13.5" customHeight="1" x14ac:dyDescent="0.25">
      <c r="F62" s="97"/>
      <c r="G62" s="145"/>
      <c r="I62" s="145"/>
    </row>
    <row r="63" spans="6:9" s="4" customFormat="1" ht="13.5" customHeight="1" x14ac:dyDescent="0.25">
      <c r="F63" s="97"/>
      <c r="G63" s="145"/>
      <c r="I63" s="145"/>
    </row>
    <row r="64" spans="6:9" s="4" customFormat="1" x14ac:dyDescent="0.25">
      <c r="F64" s="97"/>
      <c r="G64" s="145"/>
      <c r="I64" s="145"/>
    </row>
    <row r="65" spans="6:9" s="4" customFormat="1" x14ac:dyDescent="0.25">
      <c r="F65" s="97"/>
      <c r="G65" s="145"/>
      <c r="I65" s="145"/>
    </row>
    <row r="66" spans="6:9" s="4" customFormat="1" x14ac:dyDescent="0.25">
      <c r="F66" s="97"/>
      <c r="G66" s="145"/>
      <c r="I66" s="145"/>
    </row>
    <row r="67" spans="6:9" s="4" customFormat="1" x14ac:dyDescent="0.25">
      <c r="F67" s="97"/>
      <c r="G67" s="145"/>
      <c r="I67" s="145"/>
    </row>
    <row r="68" spans="6:9" s="4" customFormat="1" x14ac:dyDescent="0.25">
      <c r="F68" s="97"/>
      <c r="G68" s="145"/>
      <c r="I68" s="145"/>
    </row>
    <row r="69" spans="6:9" s="4" customFormat="1" x14ac:dyDescent="0.25">
      <c r="F69" s="97"/>
      <c r="G69" s="145"/>
      <c r="I69" s="145"/>
    </row>
    <row r="70" spans="6:9" s="4" customFormat="1" x14ac:dyDescent="0.25">
      <c r="F70" s="97"/>
      <c r="G70" s="145"/>
      <c r="I70" s="145"/>
    </row>
    <row r="71" spans="6:9" s="4" customFormat="1" x14ac:dyDescent="0.25">
      <c r="F71" s="97"/>
      <c r="G71" s="145"/>
      <c r="I71" s="145"/>
    </row>
    <row r="72" spans="6:9" s="4" customFormat="1" x14ac:dyDescent="0.25">
      <c r="F72" s="97"/>
      <c r="G72" s="145"/>
      <c r="I72" s="145"/>
    </row>
    <row r="73" spans="6:9" s="4" customFormat="1" ht="81" customHeight="1" x14ac:dyDescent="0.25">
      <c r="F73" s="97"/>
      <c r="G73" s="145"/>
      <c r="I73" s="145"/>
    </row>
    <row r="74" spans="6:9" s="4" customFormat="1" x14ac:dyDescent="0.25">
      <c r="F74" s="97"/>
      <c r="G74" s="145"/>
      <c r="I74" s="145"/>
    </row>
    <row r="75" spans="6:9" s="4" customFormat="1" x14ac:dyDescent="0.25">
      <c r="F75" s="97"/>
      <c r="G75" s="145"/>
      <c r="I75" s="145"/>
    </row>
    <row r="76" spans="6:9" s="4" customFormat="1" x14ac:dyDescent="0.25">
      <c r="F76" s="97"/>
      <c r="G76" s="145"/>
      <c r="I76" s="145"/>
    </row>
    <row r="77" spans="6:9" s="4" customFormat="1" x14ac:dyDescent="0.25">
      <c r="F77" s="97"/>
      <c r="G77" s="145"/>
      <c r="I77" s="145"/>
    </row>
    <row r="78" spans="6:9" s="4" customFormat="1" x14ac:dyDescent="0.25">
      <c r="F78" s="97"/>
      <c r="G78" s="145"/>
      <c r="I78" s="145"/>
    </row>
    <row r="79" spans="6:9" s="4" customFormat="1" ht="36.75" customHeight="1" x14ac:dyDescent="0.25">
      <c r="F79" s="97"/>
      <c r="G79" s="145"/>
      <c r="I79" s="145"/>
    </row>
    <row r="80" spans="6:9" s="4" customFormat="1" x14ac:dyDescent="0.25">
      <c r="F80" s="97"/>
      <c r="G80" s="145"/>
      <c r="I80" s="145"/>
    </row>
    <row r="81" spans="6:9" s="4" customFormat="1" ht="14.25" customHeight="1" x14ac:dyDescent="0.25">
      <c r="F81" s="97"/>
      <c r="G81" s="145"/>
      <c r="I81" s="145"/>
    </row>
    <row r="82" spans="6:9" s="4" customFormat="1" x14ac:dyDescent="0.25">
      <c r="F82" s="97"/>
      <c r="G82" s="145"/>
      <c r="I82" s="145"/>
    </row>
    <row r="83" spans="6:9" s="4" customFormat="1" x14ac:dyDescent="0.25">
      <c r="F83" s="97"/>
      <c r="G83" s="145"/>
      <c r="I83" s="145"/>
    </row>
    <row r="84" spans="6:9" s="4" customFormat="1" x14ac:dyDescent="0.25">
      <c r="F84" s="97"/>
      <c r="G84" s="145"/>
      <c r="I84" s="145"/>
    </row>
    <row r="85" spans="6:9" s="4" customFormat="1" x14ac:dyDescent="0.25">
      <c r="F85" s="97"/>
      <c r="G85" s="145"/>
      <c r="I85" s="145"/>
    </row>
    <row r="86" spans="6:9" s="4" customFormat="1" x14ac:dyDescent="0.25">
      <c r="F86" s="97"/>
      <c r="G86" s="145"/>
      <c r="I86" s="145"/>
    </row>
    <row r="87" spans="6:9" s="4" customFormat="1" x14ac:dyDescent="0.25">
      <c r="F87" s="97"/>
      <c r="G87" s="145"/>
      <c r="I87" s="145"/>
    </row>
    <row r="88" spans="6:9" s="4" customFormat="1" x14ac:dyDescent="0.25">
      <c r="F88" s="97"/>
      <c r="G88" s="145"/>
      <c r="I88" s="145"/>
    </row>
    <row r="89" spans="6:9" s="4" customFormat="1" x14ac:dyDescent="0.25">
      <c r="F89" s="97"/>
      <c r="G89" s="145"/>
      <c r="I89" s="145"/>
    </row>
    <row r="90" spans="6:9" s="4" customFormat="1" x14ac:dyDescent="0.25">
      <c r="F90" s="97"/>
      <c r="G90" s="145"/>
      <c r="I90" s="145"/>
    </row>
    <row r="91" spans="6:9" s="4" customFormat="1" x14ac:dyDescent="0.25">
      <c r="F91" s="97"/>
      <c r="G91" s="145"/>
      <c r="I91" s="145"/>
    </row>
    <row r="92" spans="6:9" s="4" customFormat="1" x14ac:dyDescent="0.25">
      <c r="F92" s="97"/>
      <c r="G92" s="145"/>
      <c r="I92" s="145"/>
    </row>
    <row r="93" spans="6:9" s="4" customFormat="1" x14ac:dyDescent="0.25">
      <c r="F93" s="97"/>
      <c r="G93" s="145"/>
      <c r="I93" s="145"/>
    </row>
    <row r="94" spans="6:9" s="4" customFormat="1" x14ac:dyDescent="0.25">
      <c r="F94" s="97"/>
      <c r="G94" s="145"/>
      <c r="I94" s="145"/>
    </row>
    <row r="95" spans="6:9" s="4" customFormat="1" x14ac:dyDescent="0.25">
      <c r="F95" s="97"/>
      <c r="G95" s="145"/>
      <c r="I95" s="145"/>
    </row>
    <row r="96" spans="6:9" s="4" customFormat="1" x14ac:dyDescent="0.25">
      <c r="F96" s="97"/>
      <c r="G96" s="145"/>
      <c r="I96" s="145"/>
    </row>
    <row r="97" spans="6:9" s="4" customFormat="1" x14ac:dyDescent="0.25">
      <c r="F97" s="97"/>
      <c r="G97" s="145"/>
      <c r="I97" s="145"/>
    </row>
    <row r="98" spans="6:9" s="4" customFormat="1" x14ac:dyDescent="0.25">
      <c r="F98" s="97"/>
      <c r="G98" s="145"/>
      <c r="I98" s="145"/>
    </row>
    <row r="99" spans="6:9" s="4" customFormat="1" x14ac:dyDescent="0.25">
      <c r="F99" s="97"/>
      <c r="G99" s="145"/>
      <c r="I99" s="145"/>
    </row>
    <row r="100" spans="6:9" s="4" customFormat="1" x14ac:dyDescent="0.25">
      <c r="F100" s="97"/>
      <c r="G100" s="145"/>
      <c r="I100" s="145"/>
    </row>
    <row r="101" spans="6:9" s="4" customFormat="1" x14ac:dyDescent="0.25">
      <c r="F101" s="97"/>
      <c r="G101" s="145"/>
      <c r="I101" s="145"/>
    </row>
    <row r="102" spans="6:9" s="4" customFormat="1" x14ac:dyDescent="0.25">
      <c r="F102" s="97"/>
      <c r="G102" s="145"/>
      <c r="I102" s="145"/>
    </row>
    <row r="103" spans="6:9" s="4" customFormat="1" x14ac:dyDescent="0.25">
      <c r="F103" s="97"/>
      <c r="G103" s="145"/>
      <c r="I103" s="145"/>
    </row>
    <row r="104" spans="6:9" s="4" customFormat="1" x14ac:dyDescent="0.25">
      <c r="F104" s="97"/>
      <c r="G104" s="145"/>
      <c r="I104" s="145"/>
    </row>
    <row r="105" spans="6:9" s="4" customFormat="1" x14ac:dyDescent="0.25">
      <c r="F105" s="97"/>
      <c r="G105" s="145"/>
      <c r="I105" s="145"/>
    </row>
    <row r="106" spans="6:9" s="4" customFormat="1" x14ac:dyDescent="0.25">
      <c r="F106" s="97"/>
      <c r="G106" s="145"/>
      <c r="I106" s="145"/>
    </row>
    <row r="107" spans="6:9" s="4" customFormat="1" x14ac:dyDescent="0.25">
      <c r="F107" s="97"/>
      <c r="G107" s="145"/>
      <c r="I107" s="145"/>
    </row>
    <row r="108" spans="6:9" s="4" customFormat="1" x14ac:dyDescent="0.25">
      <c r="F108" s="97"/>
      <c r="G108" s="145"/>
      <c r="I108" s="145"/>
    </row>
    <row r="109" spans="6:9" s="4" customFormat="1" x14ac:dyDescent="0.25">
      <c r="F109" s="97"/>
      <c r="G109" s="145"/>
      <c r="I109" s="145"/>
    </row>
    <row r="110" spans="6:9" s="4" customFormat="1" x14ac:dyDescent="0.25">
      <c r="F110" s="97"/>
      <c r="G110" s="145"/>
      <c r="I110" s="145"/>
    </row>
    <row r="111" spans="6:9" s="4" customFormat="1" x14ac:dyDescent="0.25">
      <c r="F111" s="97"/>
      <c r="G111" s="145"/>
      <c r="I111" s="145"/>
    </row>
    <row r="112" spans="6:9" s="4" customFormat="1" x14ac:dyDescent="0.25">
      <c r="F112" s="97"/>
      <c r="G112" s="145"/>
      <c r="I112" s="145"/>
    </row>
    <row r="113" spans="6:9" s="4" customFormat="1" x14ac:dyDescent="0.25">
      <c r="F113" s="97"/>
      <c r="G113" s="145"/>
      <c r="I113" s="145"/>
    </row>
    <row r="114" spans="6:9" s="4" customFormat="1" x14ac:dyDescent="0.25">
      <c r="F114" s="97"/>
      <c r="G114" s="145"/>
      <c r="I114" s="145"/>
    </row>
    <row r="115" spans="6:9" s="4" customFormat="1" x14ac:dyDescent="0.25">
      <c r="F115" s="97"/>
      <c r="G115" s="145"/>
      <c r="I115" s="145"/>
    </row>
    <row r="116" spans="6:9" s="145" customFormat="1" ht="12.75" x14ac:dyDescent="0.2">
      <c r="F116" s="533"/>
    </row>
    <row r="117" spans="6:9" s="145" customFormat="1" ht="12.75" x14ac:dyDescent="0.2">
      <c r="F117" s="533"/>
    </row>
    <row r="118" spans="6:9" s="145" customFormat="1" ht="12.75" x14ac:dyDescent="0.2">
      <c r="F118" s="533"/>
    </row>
    <row r="119" spans="6:9" s="4" customFormat="1" x14ac:dyDescent="0.25">
      <c r="F119" s="97"/>
      <c r="G119" s="145"/>
      <c r="I119" s="145"/>
    </row>
    <row r="120" spans="6:9" s="4" customFormat="1" x14ac:dyDescent="0.25">
      <c r="F120" s="97"/>
      <c r="G120" s="145"/>
      <c r="I120" s="145"/>
    </row>
    <row r="121" spans="6:9" s="4" customFormat="1" x14ac:dyDescent="0.25">
      <c r="F121" s="97"/>
      <c r="G121" s="145"/>
      <c r="I121" s="145"/>
    </row>
    <row r="122" spans="6:9" s="4" customFormat="1" x14ac:dyDescent="0.25">
      <c r="F122" s="97"/>
      <c r="G122" s="145"/>
      <c r="I122" s="145"/>
    </row>
    <row r="123" spans="6:9" s="4" customFormat="1" x14ac:dyDescent="0.25">
      <c r="F123" s="97"/>
      <c r="G123" s="145"/>
      <c r="I123" s="145"/>
    </row>
    <row r="124" spans="6:9" s="4" customFormat="1" x14ac:dyDescent="0.25">
      <c r="F124" s="97"/>
      <c r="G124" s="145"/>
      <c r="I124" s="145"/>
    </row>
    <row r="125" spans="6:9" s="4" customFormat="1" x14ac:dyDescent="0.25">
      <c r="F125" s="97"/>
      <c r="G125" s="145"/>
      <c r="I125" s="145"/>
    </row>
    <row r="126" spans="6:9" s="4" customFormat="1" x14ac:dyDescent="0.25">
      <c r="F126" s="97"/>
      <c r="G126" s="145"/>
      <c r="I126" s="145"/>
    </row>
    <row r="127" spans="6:9" s="4" customFormat="1" x14ac:dyDescent="0.25">
      <c r="F127" s="97"/>
      <c r="G127" s="145"/>
      <c r="I127" s="145"/>
    </row>
    <row r="128" spans="6:9" s="4" customFormat="1" ht="36.75" customHeight="1" x14ac:dyDescent="0.25">
      <c r="F128" s="97"/>
      <c r="G128" s="145"/>
      <c r="I128" s="145"/>
    </row>
    <row r="129" spans="6:9" s="4" customFormat="1" x14ac:dyDescent="0.25">
      <c r="F129" s="97"/>
      <c r="G129" s="145"/>
      <c r="I129" s="145"/>
    </row>
    <row r="130" spans="6:9" s="4" customFormat="1" x14ac:dyDescent="0.25">
      <c r="F130" s="97"/>
      <c r="G130" s="145"/>
      <c r="I130" s="145"/>
    </row>
    <row r="131" spans="6:9" s="4" customFormat="1" x14ac:dyDescent="0.25">
      <c r="F131" s="97"/>
      <c r="G131" s="145"/>
      <c r="I131" s="145"/>
    </row>
    <row r="132" spans="6:9" s="4" customFormat="1" x14ac:dyDescent="0.25">
      <c r="F132" s="97"/>
      <c r="G132" s="145"/>
      <c r="I132" s="145"/>
    </row>
    <row r="133" spans="6:9" s="4" customFormat="1" x14ac:dyDescent="0.25">
      <c r="F133" s="97"/>
      <c r="G133" s="145"/>
      <c r="I133" s="145"/>
    </row>
    <row r="134" spans="6:9" s="4" customFormat="1" x14ac:dyDescent="0.25">
      <c r="F134" s="97"/>
      <c r="G134" s="145"/>
      <c r="I134" s="145"/>
    </row>
    <row r="135" spans="6:9" s="4" customFormat="1" x14ac:dyDescent="0.25">
      <c r="F135" s="97"/>
      <c r="G135" s="145"/>
      <c r="I135" s="145"/>
    </row>
    <row r="136" spans="6:9" s="4" customFormat="1" x14ac:dyDescent="0.25">
      <c r="F136" s="97"/>
      <c r="G136" s="145"/>
      <c r="I136" s="145"/>
    </row>
    <row r="137" spans="6:9" s="4" customFormat="1" x14ac:dyDescent="0.25">
      <c r="F137" s="97"/>
      <c r="G137" s="145"/>
      <c r="I137" s="145"/>
    </row>
    <row r="138" spans="6:9" s="4" customFormat="1" x14ac:dyDescent="0.25">
      <c r="F138" s="97"/>
      <c r="G138" s="145"/>
      <c r="I138" s="145"/>
    </row>
    <row r="139" spans="6:9" s="4" customFormat="1" x14ac:dyDescent="0.25">
      <c r="F139" s="97"/>
      <c r="G139" s="145"/>
      <c r="I139" s="145"/>
    </row>
    <row r="140" spans="6:9" s="4" customFormat="1" x14ac:dyDescent="0.25">
      <c r="F140" s="97"/>
      <c r="G140" s="145"/>
      <c r="I140" s="145"/>
    </row>
    <row r="141" spans="6:9" s="4" customFormat="1" x14ac:dyDescent="0.25">
      <c r="F141" s="97"/>
      <c r="G141" s="145"/>
      <c r="I141" s="145"/>
    </row>
    <row r="142" spans="6:9" s="4" customFormat="1" x14ac:dyDescent="0.25">
      <c r="F142" s="97"/>
      <c r="G142" s="145"/>
      <c r="I142" s="145"/>
    </row>
    <row r="143" spans="6:9" s="4" customFormat="1" x14ac:dyDescent="0.25">
      <c r="F143" s="97"/>
      <c r="G143" s="145"/>
      <c r="I143" s="145"/>
    </row>
    <row r="144" spans="6:9" s="4" customFormat="1" x14ac:dyDescent="0.25">
      <c r="F144" s="97"/>
      <c r="G144" s="145"/>
      <c r="I144" s="145"/>
    </row>
    <row r="145" spans="6:9" s="4" customFormat="1" x14ac:dyDescent="0.25">
      <c r="F145" s="97"/>
      <c r="G145" s="145"/>
      <c r="I145" s="145"/>
    </row>
    <row r="146" spans="6:9" s="4" customFormat="1" x14ac:dyDescent="0.25">
      <c r="F146" s="97"/>
      <c r="G146" s="145"/>
      <c r="I146" s="145"/>
    </row>
    <row r="147" spans="6:9" s="4" customFormat="1" x14ac:dyDescent="0.25">
      <c r="F147" s="97"/>
      <c r="G147" s="145"/>
      <c r="I147" s="145"/>
    </row>
    <row r="148" spans="6:9" s="4" customFormat="1" x14ac:dyDescent="0.25">
      <c r="F148" s="97"/>
      <c r="G148" s="145"/>
      <c r="I148" s="145"/>
    </row>
    <row r="149" spans="6:9" s="4" customFormat="1" x14ac:dyDescent="0.25">
      <c r="F149" s="97"/>
      <c r="G149" s="145"/>
      <c r="I149" s="145"/>
    </row>
    <row r="150" spans="6:9" s="4" customFormat="1" x14ac:dyDescent="0.25">
      <c r="F150" s="97"/>
      <c r="G150" s="145"/>
      <c r="I150" s="145"/>
    </row>
    <row r="151" spans="6:9" s="4" customFormat="1" x14ac:dyDescent="0.25">
      <c r="F151" s="97"/>
      <c r="G151" s="145"/>
      <c r="I151" s="145"/>
    </row>
    <row r="152" spans="6:9" s="4" customFormat="1" x14ac:dyDescent="0.25">
      <c r="F152" s="97"/>
      <c r="G152" s="145"/>
      <c r="I152" s="145"/>
    </row>
    <row r="153" spans="6:9" s="4" customFormat="1" x14ac:dyDescent="0.25">
      <c r="F153" s="97"/>
      <c r="G153" s="145"/>
      <c r="I153" s="145"/>
    </row>
    <row r="154" spans="6:9" s="4" customFormat="1" x14ac:dyDescent="0.25">
      <c r="F154" s="97"/>
      <c r="G154" s="145"/>
      <c r="I154" s="145"/>
    </row>
    <row r="155" spans="6:9" s="4" customFormat="1" x14ac:dyDescent="0.25">
      <c r="F155" s="97"/>
      <c r="G155" s="145"/>
      <c r="I155" s="145"/>
    </row>
    <row r="156" spans="6:9" s="4" customFormat="1" x14ac:dyDescent="0.25">
      <c r="F156" s="97"/>
      <c r="G156" s="145"/>
      <c r="I156" s="145"/>
    </row>
    <row r="157" spans="6:9" s="4" customFormat="1" x14ac:dyDescent="0.25">
      <c r="F157" s="97"/>
      <c r="G157" s="145"/>
      <c r="I157" s="145"/>
    </row>
    <row r="158" spans="6:9" s="4" customFormat="1" x14ac:dyDescent="0.25">
      <c r="F158" s="97"/>
      <c r="G158" s="145"/>
      <c r="I158" s="145"/>
    </row>
    <row r="159" spans="6:9" s="4" customFormat="1" x14ac:dyDescent="0.25">
      <c r="F159" s="97"/>
      <c r="G159" s="145"/>
      <c r="I159" s="145"/>
    </row>
    <row r="160" spans="6:9" s="4" customFormat="1" x14ac:dyDescent="0.25">
      <c r="F160" s="97"/>
      <c r="G160" s="145"/>
      <c r="I160" s="145"/>
    </row>
    <row r="161" spans="6:9" s="4" customFormat="1" x14ac:dyDescent="0.25">
      <c r="F161" s="97"/>
      <c r="G161" s="145"/>
      <c r="I161" s="145"/>
    </row>
    <row r="162" spans="6:9" s="4" customFormat="1" x14ac:dyDescent="0.25">
      <c r="F162" s="97"/>
      <c r="G162" s="145"/>
      <c r="I162" s="145"/>
    </row>
    <row r="163" spans="6:9" s="4" customFormat="1" x14ac:dyDescent="0.25">
      <c r="F163" s="97"/>
      <c r="G163" s="145"/>
      <c r="I163" s="145"/>
    </row>
    <row r="164" spans="6:9" s="4" customFormat="1" x14ac:dyDescent="0.25">
      <c r="F164" s="97"/>
      <c r="G164" s="145"/>
      <c r="I164" s="145"/>
    </row>
    <row r="165" spans="6:9" s="4" customFormat="1" x14ac:dyDescent="0.25">
      <c r="F165" s="97"/>
      <c r="G165" s="145"/>
      <c r="I165" s="145"/>
    </row>
    <row r="166" spans="6:9" s="4" customFormat="1" ht="36.75" customHeight="1" x14ac:dyDescent="0.25">
      <c r="F166" s="97"/>
      <c r="G166" s="145"/>
      <c r="I166" s="145"/>
    </row>
    <row r="167" spans="6:9" s="4" customFormat="1" x14ac:dyDescent="0.25">
      <c r="F167" s="97"/>
      <c r="G167" s="145"/>
      <c r="I167" s="145"/>
    </row>
    <row r="168" spans="6:9" s="4" customFormat="1" x14ac:dyDescent="0.25">
      <c r="F168" s="97"/>
      <c r="G168" s="145"/>
      <c r="I168" s="145"/>
    </row>
    <row r="169" spans="6:9" s="4" customFormat="1" x14ac:dyDescent="0.25">
      <c r="F169" s="97"/>
      <c r="G169" s="145"/>
      <c r="I169" s="145"/>
    </row>
    <row r="170" spans="6:9" s="4" customFormat="1" x14ac:dyDescent="0.25">
      <c r="F170" s="97"/>
      <c r="G170" s="145"/>
      <c r="I170" s="145"/>
    </row>
    <row r="171" spans="6:9" s="4" customFormat="1" x14ac:dyDescent="0.25">
      <c r="F171" s="97"/>
      <c r="G171" s="145"/>
      <c r="I171" s="145"/>
    </row>
    <row r="172" spans="6:9" s="4" customFormat="1" ht="15.75" customHeight="1" x14ac:dyDescent="0.25">
      <c r="F172" s="97"/>
      <c r="G172" s="145"/>
      <c r="I172" s="145"/>
    </row>
    <row r="173" spans="6:9" s="4" customFormat="1" x14ac:dyDescent="0.25">
      <c r="F173" s="97"/>
      <c r="G173" s="145"/>
      <c r="I173" s="145"/>
    </row>
    <row r="174" spans="6:9" s="4" customFormat="1" x14ac:dyDescent="0.25">
      <c r="F174" s="97"/>
      <c r="G174" s="145"/>
      <c r="I174" s="145"/>
    </row>
    <row r="175" spans="6:9" s="4" customFormat="1" x14ac:dyDescent="0.25">
      <c r="F175" s="97"/>
      <c r="G175" s="145"/>
      <c r="I175" s="145"/>
    </row>
    <row r="176" spans="6:9" s="4" customFormat="1" x14ac:dyDescent="0.25">
      <c r="F176" s="97"/>
      <c r="G176" s="145"/>
      <c r="I176" s="145"/>
    </row>
    <row r="177" spans="6:9" s="4" customFormat="1" x14ac:dyDescent="0.25">
      <c r="F177" s="97"/>
      <c r="G177" s="145"/>
      <c r="I177" s="145"/>
    </row>
    <row r="178" spans="6:9" s="4" customFormat="1" x14ac:dyDescent="0.25">
      <c r="F178" s="97"/>
      <c r="G178" s="145"/>
      <c r="I178" s="145"/>
    </row>
    <row r="179" spans="6:9" s="4" customFormat="1" x14ac:dyDescent="0.25">
      <c r="F179" s="97"/>
      <c r="G179" s="145"/>
      <c r="I179" s="145"/>
    </row>
    <row r="180" spans="6:9" s="4" customFormat="1" x14ac:dyDescent="0.25">
      <c r="F180" s="97"/>
      <c r="G180" s="145"/>
      <c r="I180" s="145"/>
    </row>
    <row r="181" spans="6:9" s="4" customFormat="1" x14ac:dyDescent="0.25">
      <c r="F181" s="97"/>
      <c r="G181" s="145"/>
      <c r="I181" s="145"/>
    </row>
    <row r="182" spans="6:9" s="4" customFormat="1" x14ac:dyDescent="0.25">
      <c r="F182" s="97"/>
      <c r="G182" s="145"/>
      <c r="I182" s="145"/>
    </row>
    <row r="183" spans="6:9" s="4" customFormat="1" x14ac:dyDescent="0.25">
      <c r="F183" s="97"/>
      <c r="G183" s="145"/>
      <c r="I183" s="145"/>
    </row>
    <row r="184" spans="6:9" s="4" customFormat="1" x14ac:dyDescent="0.25">
      <c r="F184" s="97"/>
      <c r="G184" s="145"/>
      <c r="I184" s="145"/>
    </row>
    <row r="185" spans="6:9" s="4" customFormat="1" x14ac:dyDescent="0.25">
      <c r="F185" s="97"/>
      <c r="G185" s="145"/>
      <c r="I185" s="145"/>
    </row>
    <row r="186" spans="6:9" s="4" customFormat="1" x14ac:dyDescent="0.25">
      <c r="F186" s="97"/>
      <c r="G186" s="145"/>
      <c r="I186" s="145"/>
    </row>
    <row r="187" spans="6:9" s="4" customFormat="1" x14ac:dyDescent="0.25">
      <c r="F187" s="97"/>
      <c r="G187" s="145"/>
      <c r="I187" s="145"/>
    </row>
    <row r="188" spans="6:9" s="4" customFormat="1" x14ac:dyDescent="0.25">
      <c r="F188" s="97"/>
      <c r="G188" s="145"/>
      <c r="I188" s="145"/>
    </row>
    <row r="189" spans="6:9" s="4" customFormat="1" x14ac:dyDescent="0.25">
      <c r="F189" s="97"/>
      <c r="G189" s="145"/>
      <c r="I189" s="145"/>
    </row>
    <row r="190" spans="6:9" s="4" customFormat="1" x14ac:dyDescent="0.25">
      <c r="F190" s="97"/>
      <c r="G190" s="145"/>
      <c r="I190" s="145"/>
    </row>
    <row r="191" spans="6:9" s="4" customFormat="1" x14ac:dyDescent="0.25">
      <c r="F191" s="97"/>
      <c r="G191" s="145"/>
      <c r="I191" s="145"/>
    </row>
    <row r="192" spans="6:9" s="4" customFormat="1" x14ac:dyDescent="0.25">
      <c r="F192" s="97"/>
      <c r="G192" s="145"/>
      <c r="I192" s="145"/>
    </row>
    <row r="193" spans="6:9" s="4" customFormat="1" x14ac:dyDescent="0.25">
      <c r="F193" s="97"/>
      <c r="G193" s="145"/>
      <c r="I193" s="145"/>
    </row>
    <row r="194" spans="6:9" s="4" customFormat="1" x14ac:dyDescent="0.25">
      <c r="F194" s="97"/>
      <c r="G194" s="145"/>
      <c r="I194" s="145"/>
    </row>
    <row r="195" spans="6:9" s="4" customFormat="1" x14ac:dyDescent="0.25">
      <c r="F195" s="97"/>
      <c r="G195" s="145"/>
      <c r="I195" s="145"/>
    </row>
    <row r="196" spans="6:9" s="4" customFormat="1" x14ac:dyDescent="0.25">
      <c r="F196" s="97"/>
      <c r="G196" s="145"/>
      <c r="I196" s="145"/>
    </row>
    <row r="197" spans="6:9" s="4" customFormat="1" x14ac:dyDescent="0.25">
      <c r="F197" s="97"/>
      <c r="G197" s="145"/>
      <c r="I197" s="145"/>
    </row>
    <row r="198" spans="6:9" s="4" customFormat="1" x14ac:dyDescent="0.25">
      <c r="F198" s="97"/>
      <c r="G198" s="145"/>
      <c r="I198" s="145"/>
    </row>
    <row r="199" spans="6:9" s="4" customFormat="1" x14ac:dyDescent="0.25">
      <c r="F199" s="97"/>
      <c r="G199" s="145"/>
      <c r="I199" s="145"/>
    </row>
    <row r="200" spans="6:9" s="4" customFormat="1" x14ac:dyDescent="0.25">
      <c r="F200" s="97"/>
      <c r="G200" s="145"/>
      <c r="I200" s="145"/>
    </row>
    <row r="201" spans="6:9" s="4" customFormat="1" x14ac:dyDescent="0.25">
      <c r="F201" s="97"/>
      <c r="G201" s="145"/>
      <c r="I201" s="145"/>
    </row>
    <row r="202" spans="6:9" s="4" customFormat="1" x14ac:dyDescent="0.25">
      <c r="F202" s="97"/>
      <c r="G202" s="145"/>
      <c r="I202" s="145"/>
    </row>
    <row r="203" spans="6:9" s="4" customFormat="1" x14ac:dyDescent="0.25">
      <c r="F203" s="97"/>
      <c r="G203" s="145"/>
      <c r="I203" s="145"/>
    </row>
    <row r="204" spans="6:9" s="4" customFormat="1" x14ac:dyDescent="0.25">
      <c r="F204" s="97"/>
      <c r="G204" s="145"/>
      <c r="I204" s="145"/>
    </row>
    <row r="205" spans="6:9" s="4" customFormat="1" x14ac:dyDescent="0.25">
      <c r="F205" s="97"/>
      <c r="G205" s="145"/>
      <c r="I205" s="145"/>
    </row>
    <row r="206" spans="6:9" s="4" customFormat="1" ht="36.75" customHeight="1" x14ac:dyDescent="0.25">
      <c r="F206" s="97"/>
      <c r="G206" s="145"/>
      <c r="I206" s="145"/>
    </row>
    <row r="207" spans="6:9" s="4" customFormat="1" x14ac:dyDescent="0.25">
      <c r="F207" s="97"/>
      <c r="G207" s="145"/>
      <c r="I207" s="145"/>
    </row>
    <row r="208" spans="6:9" s="4" customFormat="1" x14ac:dyDescent="0.25">
      <c r="F208" s="97"/>
      <c r="G208" s="145"/>
      <c r="I208" s="145"/>
    </row>
    <row r="209" spans="6:9" s="4" customFormat="1" x14ac:dyDescent="0.25">
      <c r="F209" s="97"/>
      <c r="G209" s="145"/>
      <c r="I209" s="145"/>
    </row>
    <row r="210" spans="6:9" s="4" customFormat="1" x14ac:dyDescent="0.25">
      <c r="F210" s="97"/>
      <c r="G210" s="145"/>
      <c r="I210" s="145"/>
    </row>
    <row r="211" spans="6:9" s="4" customFormat="1" x14ac:dyDescent="0.25">
      <c r="F211" s="97"/>
      <c r="G211" s="145"/>
      <c r="I211" s="145"/>
    </row>
    <row r="212" spans="6:9" s="4" customFormat="1" ht="15.75" customHeight="1" x14ac:dyDescent="0.25">
      <c r="F212" s="97"/>
      <c r="G212" s="145"/>
      <c r="I212" s="145"/>
    </row>
    <row r="213" spans="6:9" s="4" customFormat="1" x14ac:dyDescent="0.25">
      <c r="F213" s="97"/>
      <c r="G213" s="145"/>
      <c r="I213" s="145"/>
    </row>
    <row r="214" spans="6:9" s="4" customFormat="1" x14ac:dyDescent="0.25">
      <c r="F214" s="97"/>
      <c r="G214" s="145"/>
      <c r="I214" s="145"/>
    </row>
    <row r="215" spans="6:9" s="4" customFormat="1" x14ac:dyDescent="0.25">
      <c r="F215" s="97"/>
      <c r="G215" s="145"/>
      <c r="I215" s="145"/>
    </row>
    <row r="216" spans="6:9" s="4" customFormat="1" x14ac:dyDescent="0.25">
      <c r="F216" s="97"/>
      <c r="G216" s="145"/>
      <c r="I216" s="145"/>
    </row>
    <row r="217" spans="6:9" s="4" customFormat="1" x14ac:dyDescent="0.25">
      <c r="F217" s="97"/>
      <c r="G217" s="145"/>
      <c r="I217" s="145"/>
    </row>
    <row r="218" spans="6:9" s="4" customFormat="1" x14ac:dyDescent="0.25">
      <c r="F218" s="97"/>
      <c r="G218" s="145"/>
      <c r="I218" s="145"/>
    </row>
    <row r="219" spans="6:9" s="4" customFormat="1" x14ac:dyDescent="0.25">
      <c r="F219" s="97"/>
      <c r="G219" s="145"/>
      <c r="I219" s="145"/>
    </row>
    <row r="220" spans="6:9" s="4" customFormat="1" x14ac:dyDescent="0.25">
      <c r="F220" s="97"/>
      <c r="G220" s="145"/>
      <c r="I220" s="145"/>
    </row>
    <row r="221" spans="6:9" s="4" customFormat="1" x14ac:dyDescent="0.25">
      <c r="F221" s="97"/>
      <c r="G221" s="145"/>
      <c r="I221" s="145"/>
    </row>
    <row r="222" spans="6:9" s="4" customFormat="1" x14ac:dyDescent="0.25">
      <c r="F222" s="97"/>
      <c r="G222" s="145"/>
      <c r="I222" s="145"/>
    </row>
    <row r="223" spans="6:9" s="4" customFormat="1" x14ac:dyDescent="0.25">
      <c r="F223" s="97"/>
      <c r="G223" s="145"/>
      <c r="I223" s="145"/>
    </row>
    <row r="224" spans="6:9" s="4" customFormat="1" x14ac:dyDescent="0.25">
      <c r="F224" s="97"/>
      <c r="G224" s="145"/>
      <c r="I224" s="145"/>
    </row>
    <row r="225" spans="6:9" s="4" customFormat="1" x14ac:dyDescent="0.25">
      <c r="F225" s="97"/>
      <c r="G225" s="145"/>
      <c r="I225" s="145"/>
    </row>
    <row r="226" spans="6:9" s="4" customFormat="1" x14ac:dyDescent="0.25">
      <c r="F226" s="97"/>
      <c r="G226" s="145"/>
      <c r="I226" s="145"/>
    </row>
    <row r="227" spans="6:9" s="4" customFormat="1" x14ac:dyDescent="0.25">
      <c r="F227" s="97"/>
      <c r="G227" s="145"/>
      <c r="I227" s="145"/>
    </row>
    <row r="228" spans="6:9" s="4" customFormat="1" x14ac:dyDescent="0.25">
      <c r="F228" s="97"/>
      <c r="G228" s="145"/>
      <c r="I228" s="145"/>
    </row>
    <row r="229" spans="6:9" s="4" customFormat="1" x14ac:dyDescent="0.25">
      <c r="F229" s="97"/>
      <c r="G229" s="145"/>
      <c r="I229" s="145"/>
    </row>
    <row r="230" spans="6:9" s="4" customFormat="1" x14ac:dyDescent="0.25">
      <c r="F230" s="97"/>
      <c r="G230" s="145"/>
      <c r="I230" s="145"/>
    </row>
    <row r="231" spans="6:9" s="4" customFormat="1" x14ac:dyDescent="0.25">
      <c r="F231" s="97"/>
      <c r="G231" s="145"/>
      <c r="I231" s="145"/>
    </row>
    <row r="232" spans="6:9" s="4" customFormat="1" x14ac:dyDescent="0.25">
      <c r="F232" s="97"/>
      <c r="G232" s="145"/>
      <c r="I232" s="145"/>
    </row>
    <row r="233" spans="6:9" s="4" customFormat="1" x14ac:dyDescent="0.25">
      <c r="F233" s="97"/>
      <c r="G233" s="145"/>
      <c r="I233" s="145"/>
    </row>
    <row r="234" spans="6:9" s="4" customFormat="1" x14ac:dyDescent="0.25">
      <c r="F234" s="97"/>
      <c r="G234" s="145"/>
      <c r="I234" s="145"/>
    </row>
    <row r="235" spans="6:9" s="4" customFormat="1" x14ac:dyDescent="0.25">
      <c r="F235" s="97"/>
      <c r="G235" s="145"/>
      <c r="I235" s="145"/>
    </row>
    <row r="236" spans="6:9" s="4" customFormat="1" x14ac:dyDescent="0.25">
      <c r="F236" s="97"/>
      <c r="G236" s="145"/>
      <c r="I236" s="145"/>
    </row>
    <row r="237" spans="6:9" s="4" customFormat="1" x14ac:dyDescent="0.25">
      <c r="F237" s="97"/>
      <c r="G237" s="145"/>
      <c r="I237" s="145"/>
    </row>
    <row r="238" spans="6:9" s="4" customFormat="1" x14ac:dyDescent="0.25">
      <c r="F238" s="97"/>
      <c r="G238" s="145"/>
      <c r="I238" s="145"/>
    </row>
    <row r="239" spans="6:9" s="4" customFormat="1" x14ac:dyDescent="0.25">
      <c r="F239" s="97"/>
      <c r="G239" s="145"/>
      <c r="I239" s="145"/>
    </row>
    <row r="240" spans="6:9" s="4" customFormat="1" x14ac:dyDescent="0.25">
      <c r="F240" s="97"/>
      <c r="G240" s="145"/>
      <c r="I240" s="145"/>
    </row>
    <row r="241" spans="6:9" s="4" customFormat="1" x14ac:dyDescent="0.25">
      <c r="F241" s="97"/>
      <c r="G241" s="145"/>
      <c r="I241" s="145"/>
    </row>
    <row r="242" spans="6:9" s="4" customFormat="1" x14ac:dyDescent="0.25">
      <c r="F242" s="97"/>
      <c r="G242" s="145"/>
      <c r="I242" s="145"/>
    </row>
    <row r="243" spans="6:9" s="4" customFormat="1" x14ac:dyDescent="0.25">
      <c r="F243" s="97"/>
      <c r="G243" s="145"/>
      <c r="I243" s="145"/>
    </row>
    <row r="244" spans="6:9" s="4" customFormat="1" x14ac:dyDescent="0.25">
      <c r="F244" s="97"/>
      <c r="G244" s="145"/>
      <c r="I244" s="145"/>
    </row>
    <row r="245" spans="6:9" s="4" customFormat="1" x14ac:dyDescent="0.25">
      <c r="F245" s="97"/>
      <c r="G245" s="145"/>
      <c r="I245" s="145"/>
    </row>
    <row r="246" spans="6:9" s="4" customFormat="1" x14ac:dyDescent="0.25">
      <c r="F246" s="97"/>
      <c r="G246" s="145"/>
      <c r="I246" s="145"/>
    </row>
    <row r="247" spans="6:9" s="4" customFormat="1" x14ac:dyDescent="0.25">
      <c r="F247" s="97"/>
      <c r="G247" s="145"/>
      <c r="I247" s="145"/>
    </row>
    <row r="248" spans="6:9" s="4" customFormat="1" x14ac:dyDescent="0.25">
      <c r="F248" s="97"/>
      <c r="G248" s="145"/>
      <c r="I248" s="145"/>
    </row>
    <row r="249" spans="6:9" s="4" customFormat="1" ht="13.5" customHeight="1" x14ac:dyDescent="0.25">
      <c r="F249" s="97"/>
      <c r="G249" s="145"/>
      <c r="I249" s="145"/>
    </row>
    <row r="250" spans="6:9" s="4" customFormat="1" ht="12.75" customHeight="1" x14ac:dyDescent="0.25">
      <c r="F250" s="97"/>
      <c r="G250" s="145"/>
      <c r="I250" s="145"/>
    </row>
    <row r="251" spans="6:9" s="4" customFormat="1" ht="12.75" customHeight="1" x14ac:dyDescent="0.25">
      <c r="F251" s="97"/>
      <c r="G251" s="145"/>
      <c r="I251" s="145"/>
    </row>
    <row r="252" spans="6:9" s="4" customFormat="1" x14ac:dyDescent="0.25">
      <c r="F252" s="97"/>
      <c r="G252" s="145"/>
      <c r="I252" s="145"/>
    </row>
    <row r="253" spans="6:9" s="4" customFormat="1" x14ac:dyDescent="0.25">
      <c r="F253" s="97"/>
      <c r="G253" s="145"/>
      <c r="I253" s="145"/>
    </row>
    <row r="254" spans="6:9" s="4" customFormat="1" x14ac:dyDescent="0.25">
      <c r="F254" s="97"/>
      <c r="G254" s="145"/>
      <c r="I254" s="145"/>
    </row>
    <row r="255" spans="6:9" s="4" customFormat="1" x14ac:dyDescent="0.25">
      <c r="F255" s="97"/>
      <c r="G255" s="145"/>
      <c r="I255" s="145"/>
    </row>
    <row r="256" spans="6:9" s="4" customFormat="1" x14ac:dyDescent="0.25">
      <c r="F256" s="97"/>
      <c r="G256" s="145"/>
      <c r="I256" s="145"/>
    </row>
    <row r="257" spans="6:9" s="4" customFormat="1" x14ac:dyDescent="0.25">
      <c r="F257" s="97"/>
      <c r="G257" s="145"/>
      <c r="I257" s="145"/>
    </row>
    <row r="258" spans="6:9" s="4" customFormat="1" x14ac:dyDescent="0.25">
      <c r="F258" s="97"/>
      <c r="G258" s="145"/>
      <c r="I258" s="145"/>
    </row>
    <row r="259" spans="6:9" s="4" customFormat="1" x14ac:dyDescent="0.25">
      <c r="F259" s="97"/>
      <c r="G259" s="145"/>
      <c r="I259" s="145"/>
    </row>
    <row r="260" spans="6:9" s="4" customFormat="1" x14ac:dyDescent="0.25">
      <c r="F260" s="97"/>
      <c r="G260" s="145"/>
      <c r="I260" s="145"/>
    </row>
    <row r="261" spans="6:9" s="4" customFormat="1" x14ac:dyDescent="0.25">
      <c r="F261" s="97"/>
      <c r="G261" s="145"/>
      <c r="I261" s="145"/>
    </row>
    <row r="262" spans="6:9" s="4" customFormat="1" x14ac:dyDescent="0.25">
      <c r="F262" s="97"/>
      <c r="G262" s="145"/>
      <c r="I262" s="145"/>
    </row>
    <row r="263" spans="6:9" s="4" customFormat="1" x14ac:dyDescent="0.25">
      <c r="F263" s="97"/>
      <c r="G263" s="145"/>
      <c r="I263" s="145"/>
    </row>
    <row r="264" spans="6:9" s="4" customFormat="1" x14ac:dyDescent="0.25">
      <c r="F264" s="97"/>
      <c r="G264" s="145"/>
      <c r="I264" s="145"/>
    </row>
    <row r="265" spans="6:9" s="4" customFormat="1" x14ac:dyDescent="0.25">
      <c r="F265" s="97"/>
      <c r="G265" s="145"/>
      <c r="I265" s="145"/>
    </row>
    <row r="266" spans="6:9" s="4" customFormat="1" x14ac:dyDescent="0.25">
      <c r="F266" s="97"/>
      <c r="G266" s="145"/>
      <c r="I266" s="145"/>
    </row>
    <row r="267" spans="6:9" s="4" customFormat="1" x14ac:dyDescent="0.25">
      <c r="F267" s="97"/>
      <c r="G267" s="145"/>
      <c r="I267" s="145"/>
    </row>
    <row r="268" spans="6:9" s="4" customFormat="1" x14ac:dyDescent="0.25">
      <c r="F268" s="97"/>
      <c r="G268" s="145"/>
      <c r="I268" s="145"/>
    </row>
    <row r="269" spans="6:9" s="4" customFormat="1" ht="12.75" customHeight="1" x14ac:dyDescent="0.25">
      <c r="F269" s="97"/>
      <c r="G269" s="145"/>
      <c r="I269" s="145"/>
    </row>
    <row r="270" spans="6:9" s="4" customFormat="1" ht="12.75" customHeight="1" x14ac:dyDescent="0.25">
      <c r="F270" s="97"/>
      <c r="G270" s="145"/>
      <c r="I270" s="145"/>
    </row>
    <row r="271" spans="6:9" s="4" customFormat="1" ht="12.75" customHeight="1" x14ac:dyDescent="0.25">
      <c r="F271" s="97"/>
      <c r="G271" s="145"/>
      <c r="I271" s="145"/>
    </row>
    <row r="272" spans="6:9" s="4" customFormat="1" ht="12.75" customHeight="1" x14ac:dyDescent="0.25">
      <c r="F272" s="97"/>
      <c r="G272" s="145"/>
      <c r="I272" s="145"/>
    </row>
    <row r="273" spans="6:9" s="4" customFormat="1" ht="12.75" customHeight="1" x14ac:dyDescent="0.25">
      <c r="F273" s="97"/>
      <c r="G273" s="145"/>
      <c r="I273" s="145"/>
    </row>
    <row r="274" spans="6:9" s="4" customFormat="1" x14ac:dyDescent="0.25">
      <c r="F274" s="97"/>
      <c r="G274" s="145"/>
      <c r="I274" s="145"/>
    </row>
    <row r="275" spans="6:9" s="4" customFormat="1" x14ac:dyDescent="0.25">
      <c r="F275" s="97"/>
      <c r="G275" s="145"/>
      <c r="I275" s="145"/>
    </row>
    <row r="276" spans="6:9" s="4" customFormat="1" x14ac:dyDescent="0.25">
      <c r="F276" s="97"/>
      <c r="G276" s="145"/>
      <c r="I276" s="145"/>
    </row>
    <row r="277" spans="6:9" s="4" customFormat="1" x14ac:dyDescent="0.25">
      <c r="F277" s="97"/>
      <c r="G277" s="145"/>
      <c r="I277" s="145"/>
    </row>
    <row r="278" spans="6:9" s="4" customFormat="1" x14ac:dyDescent="0.25">
      <c r="F278" s="97"/>
      <c r="G278" s="145"/>
      <c r="I278" s="145"/>
    </row>
    <row r="279" spans="6:9" s="4" customFormat="1" x14ac:dyDescent="0.25">
      <c r="F279" s="97"/>
      <c r="G279" s="145"/>
      <c r="I279" s="145"/>
    </row>
    <row r="280" spans="6:9" s="4" customFormat="1" x14ac:dyDescent="0.25">
      <c r="F280" s="97"/>
      <c r="G280" s="145"/>
      <c r="I280" s="145"/>
    </row>
    <row r="281" spans="6:9" s="4" customFormat="1" x14ac:dyDescent="0.25">
      <c r="F281" s="97"/>
      <c r="G281" s="145"/>
      <c r="I281" s="145"/>
    </row>
    <row r="282" spans="6:9" s="4" customFormat="1" x14ac:dyDescent="0.25">
      <c r="F282" s="97"/>
      <c r="G282" s="145"/>
      <c r="I282" s="145"/>
    </row>
    <row r="283" spans="6:9" s="4" customFormat="1" x14ac:dyDescent="0.25">
      <c r="F283" s="97"/>
      <c r="G283" s="145"/>
      <c r="I283" s="145"/>
    </row>
    <row r="284" spans="6:9" s="4" customFormat="1" x14ac:dyDescent="0.25">
      <c r="F284" s="97"/>
      <c r="G284" s="145"/>
      <c r="I284" s="145"/>
    </row>
    <row r="285" spans="6:9" s="4" customFormat="1" x14ac:dyDescent="0.25">
      <c r="F285" s="97"/>
      <c r="G285" s="145"/>
      <c r="I285" s="145"/>
    </row>
    <row r="286" spans="6:9" s="4" customFormat="1" x14ac:dyDescent="0.25">
      <c r="F286" s="97"/>
      <c r="G286" s="145"/>
      <c r="I286" s="145"/>
    </row>
    <row r="287" spans="6:9" s="4" customFormat="1" x14ac:dyDescent="0.25">
      <c r="F287" s="97"/>
      <c r="G287" s="145"/>
      <c r="I287" s="145"/>
    </row>
    <row r="288" spans="6:9" s="4" customFormat="1" x14ac:dyDescent="0.25">
      <c r="F288" s="97"/>
      <c r="G288" s="145"/>
      <c r="I288" s="145"/>
    </row>
    <row r="289" spans="6:9" s="4" customFormat="1" x14ac:dyDescent="0.25">
      <c r="F289" s="97"/>
      <c r="G289" s="145"/>
      <c r="I289" s="145"/>
    </row>
    <row r="290" spans="6:9" s="4" customFormat="1" x14ac:dyDescent="0.25">
      <c r="F290" s="97"/>
      <c r="G290" s="145"/>
      <c r="I290" s="145"/>
    </row>
    <row r="291" spans="6:9" s="4" customFormat="1" x14ac:dyDescent="0.25">
      <c r="F291" s="97"/>
      <c r="G291" s="145"/>
      <c r="I291" s="145"/>
    </row>
    <row r="292" spans="6:9" s="4" customFormat="1" x14ac:dyDescent="0.25">
      <c r="F292" s="97"/>
      <c r="G292" s="145"/>
      <c r="I292" s="145"/>
    </row>
    <row r="293" spans="6:9" s="4" customFormat="1" x14ac:dyDescent="0.25">
      <c r="F293" s="97"/>
      <c r="G293" s="145"/>
      <c r="I293" s="145"/>
    </row>
    <row r="294" spans="6:9" s="4" customFormat="1" x14ac:dyDescent="0.25">
      <c r="F294" s="97"/>
      <c r="G294" s="145"/>
      <c r="I294" s="145"/>
    </row>
    <row r="295" spans="6:9" s="4" customFormat="1" x14ac:dyDescent="0.25">
      <c r="F295" s="97"/>
      <c r="G295" s="145"/>
      <c r="I295" s="145"/>
    </row>
    <row r="296" spans="6:9" s="4" customFormat="1" x14ac:dyDescent="0.25">
      <c r="F296" s="97"/>
      <c r="G296" s="145"/>
      <c r="I296" s="145"/>
    </row>
    <row r="297" spans="6:9" s="4" customFormat="1" x14ac:dyDescent="0.25">
      <c r="F297" s="97"/>
      <c r="G297" s="145"/>
      <c r="I297" s="145"/>
    </row>
    <row r="298" spans="6:9" s="4" customFormat="1" x14ac:dyDescent="0.25">
      <c r="F298" s="97"/>
      <c r="G298" s="145"/>
      <c r="I298" s="145"/>
    </row>
    <row r="299" spans="6:9" s="4" customFormat="1" x14ac:dyDescent="0.25">
      <c r="F299" s="97"/>
      <c r="G299" s="145"/>
      <c r="I299" s="145"/>
    </row>
    <row r="300" spans="6:9" s="4" customFormat="1" x14ac:dyDescent="0.25">
      <c r="F300" s="97"/>
      <c r="G300" s="145"/>
      <c r="I300" s="145"/>
    </row>
    <row r="301" spans="6:9" s="4" customFormat="1" x14ac:dyDescent="0.25">
      <c r="F301" s="97"/>
      <c r="G301" s="145"/>
      <c r="I301" s="145"/>
    </row>
    <row r="302" spans="6:9" s="4" customFormat="1" x14ac:dyDescent="0.25">
      <c r="F302" s="97"/>
      <c r="G302" s="145"/>
      <c r="I302" s="145"/>
    </row>
    <row r="303" spans="6:9" s="4" customFormat="1" x14ac:dyDescent="0.25">
      <c r="F303" s="97"/>
      <c r="G303" s="145"/>
      <c r="I303" s="145"/>
    </row>
    <row r="304" spans="6:9" s="4" customFormat="1" x14ac:dyDescent="0.25">
      <c r="F304" s="97"/>
      <c r="G304" s="145"/>
      <c r="I304" s="145"/>
    </row>
    <row r="305" spans="6:9" s="4" customFormat="1" x14ac:dyDescent="0.25">
      <c r="F305" s="97"/>
      <c r="G305" s="145"/>
      <c r="I305" s="145"/>
    </row>
    <row r="306" spans="6:9" s="4" customFormat="1" x14ac:dyDescent="0.25">
      <c r="F306" s="97"/>
      <c r="G306" s="145"/>
      <c r="I306" s="145"/>
    </row>
    <row r="307" spans="6:9" s="4" customFormat="1" x14ac:dyDescent="0.25">
      <c r="F307" s="97"/>
      <c r="G307" s="145"/>
      <c r="I307" s="145"/>
    </row>
    <row r="308" spans="6:9" s="4" customFormat="1" x14ac:dyDescent="0.25">
      <c r="F308" s="97"/>
      <c r="G308" s="145"/>
      <c r="I308" s="145"/>
    </row>
    <row r="309" spans="6:9" s="4" customFormat="1" x14ac:dyDescent="0.25">
      <c r="F309" s="97"/>
      <c r="G309" s="145"/>
      <c r="I309" s="145"/>
    </row>
    <row r="310" spans="6:9" s="4" customFormat="1" x14ac:dyDescent="0.25">
      <c r="F310" s="97"/>
      <c r="G310" s="145"/>
      <c r="I310" s="145"/>
    </row>
    <row r="311" spans="6:9" s="4" customFormat="1" x14ac:dyDescent="0.25">
      <c r="F311" s="97"/>
      <c r="G311" s="145"/>
      <c r="I311" s="145"/>
    </row>
    <row r="312" spans="6:9" s="4" customFormat="1" x14ac:dyDescent="0.25">
      <c r="F312" s="97"/>
      <c r="G312" s="145"/>
      <c r="I312" s="145"/>
    </row>
    <row r="313" spans="6:9" s="4" customFormat="1" x14ac:dyDescent="0.25">
      <c r="F313" s="97"/>
      <c r="G313" s="145"/>
      <c r="I313" s="145"/>
    </row>
    <row r="314" spans="6:9" s="4" customFormat="1" x14ac:dyDescent="0.25">
      <c r="F314" s="97"/>
      <c r="G314" s="145"/>
      <c r="I314" s="145"/>
    </row>
    <row r="315" spans="6:9" s="4" customFormat="1" x14ac:dyDescent="0.25">
      <c r="F315" s="97"/>
      <c r="G315" s="145"/>
      <c r="I315" s="145"/>
    </row>
    <row r="316" spans="6:9" s="4" customFormat="1" x14ac:dyDescent="0.25">
      <c r="F316" s="97"/>
      <c r="G316" s="145"/>
      <c r="I316" s="145"/>
    </row>
    <row r="317" spans="6:9" s="4" customFormat="1" ht="12.75" customHeight="1" x14ac:dyDescent="0.25">
      <c r="F317" s="97"/>
      <c r="G317" s="145"/>
      <c r="I317" s="145"/>
    </row>
    <row r="318" spans="6:9" s="4" customFormat="1" ht="12.75" customHeight="1" x14ac:dyDescent="0.25">
      <c r="F318" s="97"/>
      <c r="G318" s="145"/>
      <c r="I318" s="145"/>
    </row>
    <row r="319" spans="6:9" s="4" customFormat="1" ht="12.75" customHeight="1" x14ac:dyDescent="0.25">
      <c r="F319" s="97"/>
      <c r="G319" s="145"/>
      <c r="I319" s="145"/>
    </row>
    <row r="320" spans="6:9" s="4" customFormat="1" ht="12.75" customHeight="1" x14ac:dyDescent="0.25">
      <c r="F320" s="97"/>
      <c r="G320" s="145"/>
      <c r="I320" s="145"/>
    </row>
    <row r="321" spans="6:9" s="4" customFormat="1" ht="12.75" customHeight="1" x14ac:dyDescent="0.25">
      <c r="F321" s="97"/>
      <c r="G321" s="145"/>
      <c r="I321" s="145"/>
    </row>
    <row r="322" spans="6:9" s="4" customFormat="1" ht="12.75" customHeight="1" x14ac:dyDescent="0.25">
      <c r="F322" s="97"/>
      <c r="G322" s="145"/>
      <c r="I322" s="145"/>
    </row>
    <row r="323" spans="6:9" s="4" customFormat="1" x14ac:dyDescent="0.25">
      <c r="F323" s="97"/>
      <c r="G323" s="145"/>
      <c r="I323" s="145"/>
    </row>
    <row r="324" spans="6:9" s="4" customFormat="1" x14ac:dyDescent="0.25">
      <c r="F324" s="97"/>
      <c r="G324" s="145"/>
      <c r="I324" s="145"/>
    </row>
    <row r="325" spans="6:9" s="4" customFormat="1" x14ac:dyDescent="0.25">
      <c r="F325" s="97"/>
      <c r="G325" s="145"/>
      <c r="I325" s="145"/>
    </row>
    <row r="326" spans="6:9" s="4" customFormat="1" x14ac:dyDescent="0.25">
      <c r="F326" s="97"/>
      <c r="G326" s="145"/>
      <c r="I326" s="145"/>
    </row>
    <row r="327" spans="6:9" s="4" customFormat="1" x14ac:dyDescent="0.25">
      <c r="F327" s="97"/>
      <c r="G327" s="145"/>
      <c r="I327" s="145"/>
    </row>
    <row r="328" spans="6:9" s="4" customFormat="1" x14ac:dyDescent="0.25">
      <c r="F328" s="97"/>
      <c r="G328" s="145"/>
      <c r="I328" s="145"/>
    </row>
    <row r="329" spans="6:9" s="4" customFormat="1" x14ac:dyDescent="0.25">
      <c r="F329" s="97"/>
      <c r="G329" s="145"/>
      <c r="I329" s="145"/>
    </row>
    <row r="330" spans="6:9" s="4" customFormat="1" x14ac:dyDescent="0.25">
      <c r="F330" s="97"/>
      <c r="G330" s="145"/>
      <c r="I330" s="145"/>
    </row>
    <row r="331" spans="6:9" s="4" customFormat="1" x14ac:dyDescent="0.25">
      <c r="F331" s="97"/>
      <c r="G331" s="145"/>
      <c r="I331" s="145"/>
    </row>
    <row r="332" spans="6:9" s="4" customFormat="1" x14ac:dyDescent="0.25">
      <c r="F332" s="97"/>
      <c r="G332" s="145"/>
      <c r="I332" s="145"/>
    </row>
  </sheetData>
  <mergeCells count="37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42:N42"/>
    <mergeCell ref="K7:K8"/>
    <mergeCell ref="L7:N7"/>
    <mergeCell ref="S7:S8"/>
    <mergeCell ref="T7:T8"/>
    <mergeCell ref="P6:P8"/>
    <mergeCell ref="Q6:Q8"/>
    <mergeCell ref="R6:R8"/>
    <mergeCell ref="S6:T6"/>
    <mergeCell ref="O6:O8"/>
    <mergeCell ref="C5:C8"/>
    <mergeCell ref="D5:D8"/>
  </mergeCells>
  <pageMargins left="0.25" right="0.25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326"/>
  <sheetViews>
    <sheetView workbookViewId="0">
      <selection activeCell="AD3" sqref="AD3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16384" width="9.140625" style="534"/>
  </cols>
  <sheetData>
    <row r="1" spans="1:32" ht="0.75" customHeight="1" x14ac:dyDescent="0.25"/>
    <row r="2" spans="1:32" ht="15" customHeight="1" x14ac:dyDescent="0.25">
      <c r="AA2" s="1778"/>
      <c r="AB2" s="1778"/>
      <c r="AC2" s="1778"/>
      <c r="AD2" s="1778"/>
      <c r="AE2" s="536"/>
    </row>
    <row r="3" spans="1:32" ht="36" customHeight="1" x14ac:dyDescent="0.25">
      <c r="A3" s="537"/>
      <c r="B3" s="537"/>
      <c r="C3" s="537"/>
      <c r="D3" s="537"/>
      <c r="E3" s="537"/>
      <c r="F3" s="537"/>
      <c r="G3" s="1779" t="s">
        <v>241</v>
      </c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538"/>
      <c r="AD3" s="538" t="s">
        <v>620</v>
      </c>
      <c r="AE3" s="538"/>
      <c r="AF3" s="539"/>
    </row>
    <row r="4" spans="1:32" ht="21.75" customHeight="1" thickBot="1" x14ac:dyDescent="0.3">
      <c r="A4" s="1781" t="s">
        <v>1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79"/>
      <c r="AF4" s="1782"/>
    </row>
    <row r="5" spans="1:32" s="540" customFormat="1" ht="25.5" customHeight="1" thickBot="1" x14ac:dyDescent="0.25">
      <c r="A5" s="1740" t="s">
        <v>2</v>
      </c>
      <c r="B5" s="1741" t="s">
        <v>3</v>
      </c>
      <c r="C5" s="5"/>
      <c r="D5" s="5"/>
      <c r="E5" s="5"/>
      <c r="F5" s="1740" t="s">
        <v>4</v>
      </c>
      <c r="G5" s="1740" t="s">
        <v>5</v>
      </c>
      <c r="H5" s="1742" t="s">
        <v>6</v>
      </c>
      <c r="I5" s="1759" t="s">
        <v>7</v>
      </c>
      <c r="J5" s="1748" t="s">
        <v>243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177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540" customFormat="1" ht="27.75" customHeight="1" thickBot="1" x14ac:dyDescent="0.25">
      <c r="A6" s="1740"/>
      <c r="B6" s="1741"/>
      <c r="C6" s="5"/>
      <c r="D6" s="5"/>
      <c r="E6" s="5"/>
      <c r="F6" s="1740"/>
      <c r="G6" s="1740"/>
      <c r="H6" s="1743"/>
      <c r="I6" s="1760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540" customFormat="1" ht="18" customHeight="1" thickBot="1" x14ac:dyDescent="0.25">
      <c r="A7" s="1740"/>
      <c r="B7" s="1741"/>
      <c r="C7" s="5"/>
      <c r="D7" s="5"/>
      <c r="E7" s="5"/>
      <c r="F7" s="1740"/>
      <c r="G7" s="1740"/>
      <c r="H7" s="1743"/>
      <c r="I7" s="1760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540" customFormat="1" ht="168.75" customHeight="1" thickBot="1" x14ac:dyDescent="0.25">
      <c r="A8" s="1740"/>
      <c r="B8" s="1741"/>
      <c r="C8" s="5"/>
      <c r="D8" s="5"/>
      <c r="E8" s="5"/>
      <c r="F8" s="1740"/>
      <c r="G8" s="1740"/>
      <c r="H8" s="1744"/>
      <c r="I8" s="1761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540" customFormat="1" ht="18.75" customHeight="1" x14ac:dyDescent="0.2">
      <c r="A9" s="205"/>
      <c r="B9" s="205"/>
      <c r="C9" s="205"/>
      <c r="D9" s="205"/>
      <c r="E9" s="205"/>
      <c r="F9" s="205"/>
      <c r="G9" s="205"/>
      <c r="H9" s="541"/>
      <c r="I9" s="542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3"/>
      <c r="AF9" s="543"/>
    </row>
    <row r="10" spans="1:32" s="551" customFormat="1" ht="18.75" customHeight="1" thickBot="1" x14ac:dyDescent="0.25">
      <c r="A10" s="544" t="s">
        <v>25</v>
      </c>
      <c r="B10" s="545" t="s">
        <v>26</v>
      </c>
      <c r="C10" s="546" t="s">
        <v>27</v>
      </c>
      <c r="D10" s="546" t="s">
        <v>28</v>
      </c>
      <c r="E10" s="546"/>
      <c r="F10" s="546" t="s">
        <v>29</v>
      </c>
      <c r="G10" s="547">
        <v>140</v>
      </c>
      <c r="H10" s="548"/>
      <c r="I10" s="549">
        <f>J10+U10</f>
        <v>48</v>
      </c>
      <c r="J10" s="548">
        <f>K10+O10</f>
        <v>30</v>
      </c>
      <c r="K10" s="550">
        <f>SUM(L10:N10)</f>
        <v>26</v>
      </c>
      <c r="L10" s="550">
        <v>26</v>
      </c>
      <c r="M10" s="550"/>
      <c r="N10" s="550"/>
      <c r="O10" s="550">
        <v>4</v>
      </c>
      <c r="P10" s="550"/>
      <c r="Q10" s="550"/>
      <c r="R10" s="550"/>
      <c r="S10" s="550"/>
      <c r="T10" s="549" t="s">
        <v>30</v>
      </c>
      <c r="U10" s="548">
        <f>V10+Z10</f>
        <v>18</v>
      </c>
      <c r="V10" s="550">
        <f>SUM(W10:Y10)</f>
        <v>14</v>
      </c>
      <c r="W10" s="550">
        <v>14</v>
      </c>
      <c r="X10" s="550"/>
      <c r="Y10" s="550"/>
      <c r="Z10" s="550">
        <v>4</v>
      </c>
      <c r="AA10" s="550"/>
      <c r="AB10" s="550"/>
      <c r="AC10" s="550" t="s">
        <v>31</v>
      </c>
      <c r="AD10" s="549"/>
      <c r="AE10" s="548"/>
      <c r="AF10" s="296"/>
    </row>
    <row r="11" spans="1:32" s="551" customFormat="1" ht="18.75" customHeight="1" thickBot="1" x14ac:dyDescent="0.25">
      <c r="A11" s="552" t="s">
        <v>32</v>
      </c>
      <c r="B11" s="553" t="s">
        <v>33</v>
      </c>
      <c r="C11" s="554"/>
      <c r="D11" s="554" t="s">
        <v>34</v>
      </c>
      <c r="E11" s="554"/>
      <c r="F11" s="554" t="s">
        <v>35</v>
      </c>
      <c r="G11" s="555">
        <v>210</v>
      </c>
      <c r="H11" s="556"/>
      <c r="I11" s="549">
        <f t="shared" ref="I11:I27" si="0">J11+U11</f>
        <v>56</v>
      </c>
      <c r="J11" s="548">
        <f t="shared" ref="J11:J27" si="1">K11+O11</f>
        <v>22</v>
      </c>
      <c r="K11" s="550">
        <f t="shared" ref="K11:K25" si="2">SUM(L11:N11)</f>
        <v>14</v>
      </c>
      <c r="L11" s="296">
        <v>14</v>
      </c>
      <c r="M11" s="296"/>
      <c r="N11" s="296"/>
      <c r="O11" s="296">
        <v>8</v>
      </c>
      <c r="P11" s="296"/>
      <c r="Q11" s="296"/>
      <c r="R11" s="296"/>
      <c r="S11" s="296"/>
      <c r="T11" s="297" t="s">
        <v>30</v>
      </c>
      <c r="U11" s="548">
        <f t="shared" ref="U11:U27" si="3">V11+Z11</f>
        <v>34</v>
      </c>
      <c r="V11" s="550">
        <f t="shared" ref="V11:V27" si="4">SUM(W11:Y11)</f>
        <v>26</v>
      </c>
      <c r="W11" s="296">
        <v>26</v>
      </c>
      <c r="X11" s="296"/>
      <c r="Y11" s="296"/>
      <c r="Z11" s="296">
        <v>8</v>
      </c>
      <c r="AA11" s="296"/>
      <c r="AB11" s="296"/>
      <c r="AC11" s="296"/>
      <c r="AD11" s="297" t="s">
        <v>30</v>
      </c>
      <c r="AE11" s="556"/>
      <c r="AF11" s="296"/>
    </row>
    <row r="12" spans="1:32" s="551" customFormat="1" ht="18.75" customHeight="1" thickBot="1" x14ac:dyDescent="0.25">
      <c r="A12" s="557" t="s">
        <v>36</v>
      </c>
      <c r="B12" s="553" t="s">
        <v>37</v>
      </c>
      <c r="C12" s="554"/>
      <c r="D12" s="554" t="s">
        <v>38</v>
      </c>
      <c r="E12" s="554"/>
      <c r="F12" s="553" t="s">
        <v>39</v>
      </c>
      <c r="G12" s="555">
        <v>160</v>
      </c>
      <c r="H12" s="556"/>
      <c r="I12" s="549">
        <f t="shared" si="0"/>
        <v>64</v>
      </c>
      <c r="J12" s="548">
        <f t="shared" si="1"/>
        <v>30</v>
      </c>
      <c r="K12" s="550">
        <f t="shared" si="2"/>
        <v>26</v>
      </c>
      <c r="L12" s="296"/>
      <c r="M12" s="296"/>
      <c r="N12" s="296">
        <v>26</v>
      </c>
      <c r="O12" s="296">
        <v>4</v>
      </c>
      <c r="P12" s="296"/>
      <c r="Q12" s="296"/>
      <c r="R12" s="296"/>
      <c r="S12" s="296"/>
      <c r="T12" s="297" t="s">
        <v>30</v>
      </c>
      <c r="U12" s="548">
        <f t="shared" si="3"/>
        <v>34</v>
      </c>
      <c r="V12" s="550">
        <f t="shared" si="4"/>
        <v>28</v>
      </c>
      <c r="W12" s="296"/>
      <c r="X12" s="296"/>
      <c r="Y12" s="296">
        <v>28</v>
      </c>
      <c r="Z12" s="296">
        <v>6</v>
      </c>
      <c r="AA12" s="296"/>
      <c r="AB12" s="296"/>
      <c r="AC12" s="296"/>
      <c r="AD12" s="297" t="s">
        <v>30</v>
      </c>
      <c r="AE12" s="556"/>
      <c r="AF12" s="296"/>
    </row>
    <row r="13" spans="1:32" s="256" customFormat="1" ht="18.75" customHeight="1" thickBot="1" x14ac:dyDescent="0.3">
      <c r="A13" s="558" t="s">
        <v>40</v>
      </c>
      <c r="B13" s="559" t="s">
        <v>41</v>
      </c>
      <c r="C13" s="554"/>
      <c r="D13" s="554"/>
      <c r="E13" s="554"/>
      <c r="F13" s="554" t="s">
        <v>42</v>
      </c>
      <c r="G13" s="560">
        <v>34</v>
      </c>
      <c r="H13" s="561"/>
      <c r="I13" s="549">
        <f t="shared" si="0"/>
        <v>34</v>
      </c>
      <c r="J13" s="548">
        <f t="shared" si="1"/>
        <v>34</v>
      </c>
      <c r="K13" s="550">
        <f t="shared" si="2"/>
        <v>26</v>
      </c>
      <c r="L13" s="296">
        <v>26</v>
      </c>
      <c r="M13" s="562"/>
      <c r="N13" s="562"/>
      <c r="O13" s="562">
        <v>8</v>
      </c>
      <c r="P13" s="562"/>
      <c r="Q13" s="562"/>
      <c r="R13" s="562"/>
      <c r="S13" s="562"/>
      <c r="T13" s="563" t="s">
        <v>30</v>
      </c>
      <c r="U13" s="548">
        <f t="shared" si="3"/>
        <v>0</v>
      </c>
      <c r="V13" s="550">
        <f t="shared" si="4"/>
        <v>0</v>
      </c>
      <c r="W13" s="562"/>
      <c r="X13" s="562"/>
      <c r="Y13" s="562"/>
      <c r="Z13" s="562"/>
      <c r="AA13" s="562"/>
      <c r="AB13" s="562"/>
      <c r="AC13" s="562"/>
      <c r="AD13" s="563" t="s">
        <v>30</v>
      </c>
      <c r="AE13" s="556"/>
      <c r="AF13" s="296"/>
    </row>
    <row r="14" spans="1:32" s="551" customFormat="1" ht="15.75" customHeight="1" thickBot="1" x14ac:dyDescent="0.3">
      <c r="A14" s="564" t="s">
        <v>43</v>
      </c>
      <c r="B14" s="553" t="s">
        <v>44</v>
      </c>
      <c r="C14" s="554"/>
      <c r="D14" s="554"/>
      <c r="E14" s="554"/>
      <c r="F14" s="554" t="s">
        <v>45</v>
      </c>
      <c r="G14" s="555">
        <v>280</v>
      </c>
      <c r="H14" s="565"/>
      <c r="I14" s="549">
        <f t="shared" si="0"/>
        <v>124</v>
      </c>
      <c r="J14" s="548">
        <f t="shared" si="1"/>
        <v>62</v>
      </c>
      <c r="K14" s="550">
        <f t="shared" si="2"/>
        <v>46</v>
      </c>
      <c r="L14" s="296">
        <v>46</v>
      </c>
      <c r="M14" s="566"/>
      <c r="N14" s="566"/>
      <c r="O14" s="566">
        <v>16</v>
      </c>
      <c r="P14" s="566"/>
      <c r="Q14" s="566"/>
      <c r="R14" s="566"/>
      <c r="S14" s="566"/>
      <c r="T14" s="567" t="s">
        <v>30</v>
      </c>
      <c r="U14" s="548">
        <f t="shared" si="3"/>
        <v>62</v>
      </c>
      <c r="V14" s="550">
        <f t="shared" si="4"/>
        <v>52</v>
      </c>
      <c r="W14" s="566">
        <v>52</v>
      </c>
      <c r="X14" s="566"/>
      <c r="Y14" s="566"/>
      <c r="Z14" s="566">
        <v>10</v>
      </c>
      <c r="AA14" s="566"/>
      <c r="AB14" s="566"/>
      <c r="AC14" s="566" t="s">
        <v>31</v>
      </c>
      <c r="AD14" s="567"/>
      <c r="AE14" s="568"/>
      <c r="AF14" s="569"/>
    </row>
    <row r="15" spans="1:32" s="576" customFormat="1" ht="20.25" customHeight="1" thickBot="1" x14ac:dyDescent="0.25">
      <c r="A15" s="552" t="s">
        <v>46</v>
      </c>
      <c r="B15" s="553" t="s">
        <v>47</v>
      </c>
      <c r="C15" s="570"/>
      <c r="D15" s="570"/>
      <c r="E15" s="570"/>
      <c r="F15" s="554" t="s">
        <v>48</v>
      </c>
      <c r="G15" s="555">
        <v>180</v>
      </c>
      <c r="H15" s="571"/>
      <c r="I15" s="549">
        <f t="shared" si="0"/>
        <v>82</v>
      </c>
      <c r="J15" s="548">
        <f t="shared" si="1"/>
        <v>34</v>
      </c>
      <c r="K15" s="550">
        <f t="shared" si="2"/>
        <v>30</v>
      </c>
      <c r="L15" s="572">
        <v>26</v>
      </c>
      <c r="M15" s="572">
        <v>4</v>
      </c>
      <c r="N15" s="572"/>
      <c r="O15" s="572">
        <v>4</v>
      </c>
      <c r="P15" s="572"/>
      <c r="Q15" s="572"/>
      <c r="R15" s="572"/>
      <c r="S15" s="572"/>
      <c r="T15" s="573" t="s">
        <v>30</v>
      </c>
      <c r="U15" s="548">
        <f t="shared" si="3"/>
        <v>48</v>
      </c>
      <c r="V15" s="550">
        <f t="shared" si="4"/>
        <v>44</v>
      </c>
      <c r="W15" s="572">
        <v>28</v>
      </c>
      <c r="X15" s="572">
        <v>16</v>
      </c>
      <c r="Y15" s="295"/>
      <c r="Z15" s="295">
        <v>4</v>
      </c>
      <c r="AA15" s="295"/>
      <c r="AB15" s="295"/>
      <c r="AC15" s="295"/>
      <c r="AD15" s="574" t="s">
        <v>30</v>
      </c>
      <c r="AE15" s="571"/>
      <c r="AF15" s="575"/>
    </row>
    <row r="16" spans="1:32" s="551" customFormat="1" ht="23.25" customHeight="1" thickBot="1" x14ac:dyDescent="0.25">
      <c r="A16" s="552" t="s">
        <v>49</v>
      </c>
      <c r="B16" s="553" t="s">
        <v>50</v>
      </c>
      <c r="C16" s="577"/>
      <c r="D16" s="577"/>
      <c r="E16" s="577"/>
      <c r="F16" s="554" t="s">
        <v>51</v>
      </c>
      <c r="G16" s="555">
        <v>100</v>
      </c>
      <c r="H16" s="556"/>
      <c r="I16" s="549">
        <f t="shared" si="0"/>
        <v>20</v>
      </c>
      <c r="J16" s="548">
        <f t="shared" si="1"/>
        <v>20</v>
      </c>
      <c r="K16" s="550">
        <f t="shared" si="2"/>
        <v>14</v>
      </c>
      <c r="L16" s="572">
        <v>10</v>
      </c>
      <c r="M16" s="572"/>
      <c r="N16" s="572">
        <v>4</v>
      </c>
      <c r="O16" s="572">
        <v>6</v>
      </c>
      <c r="P16" s="578"/>
      <c r="Q16" s="578"/>
      <c r="R16" s="578"/>
      <c r="S16" s="578"/>
      <c r="T16" s="579" t="s">
        <v>30</v>
      </c>
      <c r="U16" s="548">
        <f t="shared" si="3"/>
        <v>0</v>
      </c>
      <c r="V16" s="550">
        <f t="shared" si="4"/>
        <v>0</v>
      </c>
      <c r="W16" s="572"/>
      <c r="X16" s="572"/>
      <c r="Y16" s="295"/>
      <c r="Z16" s="295"/>
      <c r="AA16" s="296"/>
      <c r="AB16" s="296"/>
      <c r="AC16" s="295" t="s">
        <v>31</v>
      </c>
      <c r="AD16" s="297"/>
      <c r="AE16" s="568"/>
      <c r="AF16" s="296"/>
    </row>
    <row r="17" spans="1:32" s="551" customFormat="1" ht="36" customHeight="1" thickBot="1" x14ac:dyDescent="0.25">
      <c r="A17" s="552" t="s">
        <v>244</v>
      </c>
      <c r="B17" s="553" t="s">
        <v>245</v>
      </c>
      <c r="C17" s="577"/>
      <c r="D17" s="577"/>
      <c r="E17" s="577"/>
      <c r="F17" s="554"/>
      <c r="G17" s="555">
        <v>54</v>
      </c>
      <c r="H17" s="556"/>
      <c r="I17" s="549"/>
      <c r="J17" s="548"/>
      <c r="K17" s="550"/>
      <c r="L17" s="572"/>
      <c r="M17" s="572"/>
      <c r="N17" s="572"/>
      <c r="O17" s="572"/>
      <c r="P17" s="578"/>
      <c r="Q17" s="578"/>
      <c r="R17" s="578"/>
      <c r="S17" s="578"/>
      <c r="T17" s="579"/>
      <c r="U17" s="548">
        <f t="shared" si="3"/>
        <v>54</v>
      </c>
      <c r="V17" s="550">
        <f t="shared" si="4"/>
        <v>30</v>
      </c>
      <c r="W17" s="572">
        <v>16</v>
      </c>
      <c r="X17" s="572"/>
      <c r="Y17" s="295">
        <v>14</v>
      </c>
      <c r="Z17" s="295">
        <v>24</v>
      </c>
      <c r="AA17" s="296"/>
      <c r="AB17" s="296"/>
      <c r="AC17" s="295"/>
      <c r="AD17" s="297" t="s">
        <v>62</v>
      </c>
      <c r="AE17" s="568"/>
      <c r="AF17" s="296"/>
    </row>
    <row r="18" spans="1:32" s="551" customFormat="1" ht="24" customHeight="1" thickBot="1" x14ac:dyDescent="0.25">
      <c r="A18" s="552" t="s">
        <v>52</v>
      </c>
      <c r="B18" s="553" t="s">
        <v>53</v>
      </c>
      <c r="C18" s="552"/>
      <c r="D18" s="553"/>
      <c r="E18" s="552"/>
      <c r="F18" s="554" t="s">
        <v>54</v>
      </c>
      <c r="G18" s="580">
        <v>160</v>
      </c>
      <c r="H18" s="556"/>
      <c r="I18" s="549">
        <f t="shared" si="0"/>
        <v>86</v>
      </c>
      <c r="J18" s="548">
        <f t="shared" si="1"/>
        <v>50</v>
      </c>
      <c r="K18" s="550">
        <v>46</v>
      </c>
      <c r="L18" s="295"/>
      <c r="M18" s="295"/>
      <c r="N18" s="295">
        <v>46</v>
      </c>
      <c r="O18" s="295">
        <v>4</v>
      </c>
      <c r="P18" s="296"/>
      <c r="Q18" s="296"/>
      <c r="R18" s="296"/>
      <c r="S18" s="296"/>
      <c r="T18" s="297" t="s">
        <v>62</v>
      </c>
      <c r="U18" s="548">
        <f t="shared" si="3"/>
        <v>36</v>
      </c>
      <c r="V18" s="550">
        <f t="shared" si="4"/>
        <v>32</v>
      </c>
      <c r="W18" s="295"/>
      <c r="X18" s="295"/>
      <c r="Y18" s="295">
        <v>32</v>
      </c>
      <c r="Z18" s="295">
        <v>4</v>
      </c>
      <c r="AA18" s="296"/>
      <c r="AB18" s="296"/>
      <c r="AC18" s="296"/>
      <c r="AD18" s="297" t="s">
        <v>30</v>
      </c>
      <c r="AE18" s="568"/>
      <c r="AF18" s="296"/>
    </row>
    <row r="19" spans="1:32" s="587" customFormat="1" ht="19.5" customHeight="1" thickBot="1" x14ac:dyDescent="0.25">
      <c r="A19" s="581" t="s">
        <v>142</v>
      </c>
      <c r="B19" s="582" t="s">
        <v>56</v>
      </c>
      <c r="C19" s="583"/>
      <c r="D19" s="583"/>
      <c r="E19" s="583"/>
      <c r="F19" s="584" t="s">
        <v>57</v>
      </c>
      <c r="G19" s="585">
        <v>54</v>
      </c>
      <c r="H19" s="578"/>
      <c r="I19" s="549">
        <f t="shared" si="0"/>
        <v>54</v>
      </c>
      <c r="J19" s="548">
        <f t="shared" si="1"/>
        <v>54</v>
      </c>
      <c r="K19" s="550">
        <f t="shared" si="2"/>
        <v>34</v>
      </c>
      <c r="L19" s="572">
        <v>20</v>
      </c>
      <c r="M19" s="572"/>
      <c r="N19" s="572">
        <v>14</v>
      </c>
      <c r="O19" s="572">
        <v>20</v>
      </c>
      <c r="P19" s="578"/>
      <c r="Q19" s="578"/>
      <c r="R19" s="578"/>
      <c r="S19" s="578" t="s">
        <v>58</v>
      </c>
      <c r="T19" s="579"/>
      <c r="U19" s="548">
        <f t="shared" si="3"/>
        <v>0</v>
      </c>
      <c r="V19" s="550">
        <f t="shared" si="4"/>
        <v>0</v>
      </c>
      <c r="W19" s="572"/>
      <c r="X19" s="572"/>
      <c r="Y19" s="572"/>
      <c r="Z19" s="572"/>
      <c r="AA19" s="578"/>
      <c r="AB19" s="578"/>
      <c r="AC19" s="566" t="s">
        <v>31</v>
      </c>
      <c r="AD19" s="579"/>
      <c r="AE19" s="586" t="s">
        <v>246</v>
      </c>
      <c r="AF19" s="578"/>
    </row>
    <row r="20" spans="1:32" s="551" customFormat="1" ht="21.75" customHeight="1" thickBot="1" x14ac:dyDescent="0.25">
      <c r="A20" s="588" t="s">
        <v>247</v>
      </c>
      <c r="B20" s="582" t="s">
        <v>248</v>
      </c>
      <c r="C20" s="589"/>
      <c r="D20" s="589"/>
      <c r="E20" s="589"/>
      <c r="F20" s="590" t="s">
        <v>57</v>
      </c>
      <c r="G20" s="591">
        <v>54</v>
      </c>
      <c r="H20" s="556"/>
      <c r="I20" s="549">
        <f t="shared" si="0"/>
        <v>54</v>
      </c>
      <c r="J20" s="548">
        <f t="shared" si="1"/>
        <v>0</v>
      </c>
      <c r="K20" s="550">
        <f t="shared" si="2"/>
        <v>0</v>
      </c>
      <c r="L20" s="295"/>
      <c r="M20" s="295"/>
      <c r="N20" s="295"/>
      <c r="O20" s="295"/>
      <c r="P20" s="296"/>
      <c r="Q20" s="296"/>
      <c r="R20" s="296"/>
      <c r="S20" s="296"/>
      <c r="T20" s="297"/>
      <c r="U20" s="548">
        <f t="shared" si="3"/>
        <v>54</v>
      </c>
      <c r="V20" s="550">
        <f t="shared" si="4"/>
        <v>32</v>
      </c>
      <c r="W20" s="295"/>
      <c r="X20" s="295"/>
      <c r="Y20" s="295">
        <v>32</v>
      </c>
      <c r="Z20" s="295">
        <v>22</v>
      </c>
      <c r="AA20" s="296"/>
      <c r="AB20" s="296"/>
      <c r="AC20" s="296"/>
      <c r="AD20" s="297" t="s">
        <v>62</v>
      </c>
      <c r="AE20" s="568"/>
      <c r="AF20" s="296"/>
    </row>
    <row r="21" spans="1:32" s="551" customFormat="1" ht="29.25" customHeight="1" thickBot="1" x14ac:dyDescent="0.25">
      <c r="A21" s="588" t="s">
        <v>249</v>
      </c>
      <c r="B21" s="592" t="s">
        <v>250</v>
      </c>
      <c r="C21" s="593"/>
      <c r="D21" s="593"/>
      <c r="E21" s="593"/>
      <c r="F21" s="295" t="s">
        <v>147</v>
      </c>
      <c r="G21" s="594">
        <v>108</v>
      </c>
      <c r="H21" s="556"/>
      <c r="I21" s="549">
        <f t="shared" si="0"/>
        <v>98</v>
      </c>
      <c r="J21" s="548">
        <f t="shared" si="1"/>
        <v>58</v>
      </c>
      <c r="K21" s="550">
        <f t="shared" si="2"/>
        <v>38</v>
      </c>
      <c r="L21" s="295">
        <v>26</v>
      </c>
      <c r="M21" s="295"/>
      <c r="N21" s="295">
        <v>12</v>
      </c>
      <c r="O21" s="295">
        <v>20</v>
      </c>
      <c r="P21" s="296"/>
      <c r="Q21" s="296"/>
      <c r="R21" s="296"/>
      <c r="S21" s="296"/>
      <c r="T21" s="297" t="s">
        <v>62</v>
      </c>
      <c r="U21" s="548">
        <f t="shared" si="3"/>
        <v>40</v>
      </c>
      <c r="V21" s="550">
        <f t="shared" si="4"/>
        <v>22</v>
      </c>
      <c r="W21" s="295">
        <v>10</v>
      </c>
      <c r="X21" s="295"/>
      <c r="Y21" s="295">
        <v>12</v>
      </c>
      <c r="Z21" s="295">
        <v>18</v>
      </c>
      <c r="AA21" s="296"/>
      <c r="AB21" s="296"/>
      <c r="AC21" s="296"/>
      <c r="AD21" s="297" t="s">
        <v>62</v>
      </c>
      <c r="AE21" s="568"/>
      <c r="AF21" s="296"/>
    </row>
    <row r="22" spans="1:32" s="603" customFormat="1" ht="24.75" customHeight="1" thickBot="1" x14ac:dyDescent="0.3">
      <c r="A22" s="588" t="s">
        <v>251</v>
      </c>
      <c r="B22" s="595" t="s">
        <v>252</v>
      </c>
      <c r="C22" s="596"/>
      <c r="D22" s="596"/>
      <c r="E22" s="596"/>
      <c r="F22" s="597" t="s">
        <v>253</v>
      </c>
      <c r="G22" s="598">
        <v>324</v>
      </c>
      <c r="H22" s="599"/>
      <c r="I22" s="549">
        <f t="shared" si="0"/>
        <v>324</v>
      </c>
      <c r="J22" s="548">
        <f t="shared" si="1"/>
        <v>142</v>
      </c>
      <c r="K22" s="550">
        <f t="shared" si="2"/>
        <v>66</v>
      </c>
      <c r="L22" s="600">
        <v>30</v>
      </c>
      <c r="M22" s="600"/>
      <c r="N22" s="600">
        <v>36</v>
      </c>
      <c r="O22" s="600">
        <v>76</v>
      </c>
      <c r="P22" s="600"/>
      <c r="Q22" s="600"/>
      <c r="R22" s="600"/>
      <c r="S22" s="600"/>
      <c r="T22" s="601" t="s">
        <v>30</v>
      </c>
      <c r="U22" s="548">
        <f t="shared" si="3"/>
        <v>182</v>
      </c>
      <c r="V22" s="550">
        <f t="shared" si="4"/>
        <v>102</v>
      </c>
      <c r="W22" s="600">
        <v>42</v>
      </c>
      <c r="X22" s="600"/>
      <c r="Y22" s="600">
        <v>60</v>
      </c>
      <c r="Z22" s="600">
        <v>80</v>
      </c>
      <c r="AA22" s="600"/>
      <c r="AB22" s="600"/>
      <c r="AC22" s="600"/>
      <c r="AD22" s="601" t="s">
        <v>30</v>
      </c>
      <c r="AE22" s="602"/>
      <c r="AF22" s="578"/>
    </row>
    <row r="23" spans="1:32" s="587" customFormat="1" ht="17.25" customHeight="1" thickBot="1" x14ac:dyDescent="0.25">
      <c r="A23" s="581" t="s">
        <v>254</v>
      </c>
      <c r="B23" s="582" t="s">
        <v>255</v>
      </c>
      <c r="C23" s="604"/>
      <c r="D23" s="605"/>
      <c r="E23" s="604"/>
      <c r="F23" s="584" t="s">
        <v>256</v>
      </c>
      <c r="G23" s="585">
        <v>243</v>
      </c>
      <c r="H23" s="578"/>
      <c r="I23" s="549">
        <f t="shared" si="0"/>
        <v>170</v>
      </c>
      <c r="J23" s="548">
        <f t="shared" si="1"/>
        <v>0</v>
      </c>
      <c r="K23" s="550">
        <f t="shared" si="2"/>
        <v>0</v>
      </c>
      <c r="L23" s="578"/>
      <c r="M23" s="578"/>
      <c r="N23" s="578"/>
      <c r="O23" s="578"/>
      <c r="P23" s="578"/>
      <c r="Q23" s="578"/>
      <c r="R23" s="578"/>
      <c r="S23" s="578"/>
      <c r="T23" s="579"/>
      <c r="U23" s="548">
        <f t="shared" si="3"/>
        <v>170</v>
      </c>
      <c r="V23" s="550">
        <f t="shared" si="4"/>
        <v>96</v>
      </c>
      <c r="W23" s="578">
        <v>46</v>
      </c>
      <c r="X23" s="578"/>
      <c r="Y23" s="578">
        <v>50</v>
      </c>
      <c r="Z23" s="578">
        <v>74</v>
      </c>
      <c r="AA23" s="578"/>
      <c r="AB23" s="578"/>
      <c r="AC23" s="578"/>
      <c r="AD23" s="579" t="s">
        <v>30</v>
      </c>
      <c r="AE23" s="606"/>
      <c r="AF23" s="578"/>
    </row>
    <row r="24" spans="1:32" s="607" customFormat="1" ht="24" customHeight="1" thickBot="1" x14ac:dyDescent="0.3">
      <c r="A24" s="581" t="s">
        <v>257</v>
      </c>
      <c r="B24" s="582" t="s">
        <v>258</v>
      </c>
      <c r="C24" s="604"/>
      <c r="D24" s="605"/>
      <c r="E24" s="604"/>
      <c r="F24" s="590" t="s">
        <v>57</v>
      </c>
      <c r="G24" s="585">
        <v>54</v>
      </c>
      <c r="H24" s="606"/>
      <c r="I24" s="549">
        <f t="shared" si="0"/>
        <v>54</v>
      </c>
      <c r="J24" s="548">
        <f t="shared" si="1"/>
        <v>54</v>
      </c>
      <c r="K24" s="550">
        <f t="shared" si="2"/>
        <v>28</v>
      </c>
      <c r="L24" s="578">
        <v>16</v>
      </c>
      <c r="M24" s="578"/>
      <c r="N24" s="578">
        <v>12</v>
      </c>
      <c r="O24" s="578">
        <v>26</v>
      </c>
      <c r="P24" s="578"/>
      <c r="Q24" s="578"/>
      <c r="R24" s="578"/>
      <c r="S24" s="578" t="s">
        <v>58</v>
      </c>
      <c r="T24" s="579"/>
      <c r="U24" s="548">
        <f t="shared" si="3"/>
        <v>0</v>
      </c>
      <c r="V24" s="550">
        <f t="shared" si="4"/>
        <v>0</v>
      </c>
      <c r="W24" s="578"/>
      <c r="X24" s="578"/>
      <c r="Y24" s="578"/>
      <c r="Z24" s="578"/>
      <c r="AA24" s="578"/>
      <c r="AB24" s="578"/>
      <c r="AC24" s="578"/>
      <c r="AD24" s="579"/>
      <c r="AE24" s="606"/>
      <c r="AF24" s="578"/>
    </row>
    <row r="25" spans="1:32" s="587" customFormat="1" ht="33.75" customHeight="1" x14ac:dyDescent="0.2">
      <c r="A25" s="608" t="s">
        <v>259</v>
      </c>
      <c r="B25" s="582" t="s">
        <v>260</v>
      </c>
      <c r="C25" s="609"/>
      <c r="D25" s="609"/>
      <c r="E25" s="609"/>
      <c r="F25" s="584"/>
      <c r="G25" s="585">
        <v>54</v>
      </c>
      <c r="H25" s="610" t="s">
        <v>261</v>
      </c>
      <c r="I25" s="296">
        <f t="shared" si="0"/>
        <v>54</v>
      </c>
      <c r="J25" s="296">
        <f t="shared" si="1"/>
        <v>0</v>
      </c>
      <c r="K25" s="296">
        <f t="shared" si="2"/>
        <v>0</v>
      </c>
      <c r="L25" s="611"/>
      <c r="M25" s="611"/>
      <c r="N25" s="611"/>
      <c r="O25" s="611"/>
      <c r="P25" s="611"/>
      <c r="Q25" s="611"/>
      <c r="R25" s="611"/>
      <c r="S25" s="612"/>
      <c r="T25" s="613"/>
      <c r="U25" s="296">
        <f t="shared" si="3"/>
        <v>54</v>
      </c>
      <c r="V25" s="296">
        <f t="shared" si="4"/>
        <v>32</v>
      </c>
      <c r="W25" s="611">
        <v>20</v>
      </c>
      <c r="X25" s="611"/>
      <c r="Y25" s="611">
        <v>12</v>
      </c>
      <c r="Z25" s="611">
        <v>22</v>
      </c>
      <c r="AA25" s="611" t="s">
        <v>262</v>
      </c>
      <c r="AB25" s="611"/>
      <c r="AC25" s="611" t="s">
        <v>58</v>
      </c>
      <c r="AD25" s="614"/>
      <c r="AE25" s="615"/>
      <c r="AF25" s="578"/>
    </row>
    <row r="26" spans="1:32" s="587" customFormat="1" ht="21" customHeight="1" x14ac:dyDescent="0.2">
      <c r="A26" s="558" t="s">
        <v>263</v>
      </c>
      <c r="B26" s="592" t="s">
        <v>264</v>
      </c>
      <c r="C26" s="572"/>
      <c r="D26" s="572"/>
      <c r="E26" s="572"/>
      <c r="F26" s="572" t="s">
        <v>85</v>
      </c>
      <c r="G26" s="616">
        <v>135</v>
      </c>
      <c r="H26" s="617"/>
      <c r="I26" s="549">
        <f>J26+U26</f>
        <v>135</v>
      </c>
      <c r="J26" s="548">
        <f>K26+O26</f>
        <v>135</v>
      </c>
      <c r="K26" s="550">
        <f>SUM(L26:N26)</f>
        <v>62</v>
      </c>
      <c r="L26" s="572">
        <v>16</v>
      </c>
      <c r="M26" s="616"/>
      <c r="N26" s="572">
        <v>46</v>
      </c>
      <c r="O26" s="572">
        <v>73</v>
      </c>
      <c r="P26" s="616"/>
      <c r="Q26" s="617"/>
      <c r="R26" s="617"/>
      <c r="S26" s="572" t="s">
        <v>58</v>
      </c>
      <c r="T26" s="618"/>
      <c r="U26" s="296">
        <f>V26+Z26</f>
        <v>0</v>
      </c>
      <c r="V26" s="296">
        <f>SUM(W26:Y26)</f>
        <v>0</v>
      </c>
      <c r="W26" s="616"/>
      <c r="X26" s="616"/>
      <c r="Y26" s="616"/>
      <c r="Z26" s="616"/>
      <c r="AA26" s="616"/>
      <c r="AB26" s="578"/>
      <c r="AC26" s="578"/>
      <c r="AD26" s="578"/>
      <c r="AE26" s="615"/>
      <c r="AF26" s="611"/>
    </row>
    <row r="27" spans="1:32" s="551" customFormat="1" ht="19.5" customHeight="1" thickBot="1" x14ac:dyDescent="0.25">
      <c r="A27" s="619"/>
      <c r="B27" s="620" t="s">
        <v>265</v>
      </c>
      <c r="C27" s="620"/>
      <c r="D27" s="620"/>
      <c r="E27" s="620"/>
      <c r="F27" s="621" t="s">
        <v>253</v>
      </c>
      <c r="G27" s="622">
        <v>324</v>
      </c>
      <c r="H27" s="620"/>
      <c r="I27" s="623">
        <f t="shared" si="0"/>
        <v>562</v>
      </c>
      <c r="J27" s="624">
        <f t="shared" si="1"/>
        <v>167</v>
      </c>
      <c r="K27" s="625">
        <f>SUM(L27:N27)</f>
        <v>90</v>
      </c>
      <c r="L27" s="621"/>
      <c r="M27" s="621"/>
      <c r="N27" s="621">
        <v>90</v>
      </c>
      <c r="O27" s="621">
        <v>77</v>
      </c>
      <c r="P27" s="621"/>
      <c r="Q27" s="620"/>
      <c r="R27" s="620"/>
      <c r="S27" s="620"/>
      <c r="T27" s="626" t="s">
        <v>62</v>
      </c>
      <c r="U27" s="624">
        <f t="shared" si="3"/>
        <v>395</v>
      </c>
      <c r="V27" s="625">
        <f t="shared" si="4"/>
        <v>210</v>
      </c>
      <c r="W27" s="621"/>
      <c r="X27" s="621"/>
      <c r="Y27" s="621">
        <v>210</v>
      </c>
      <c r="Z27" s="621">
        <v>185</v>
      </c>
      <c r="AA27" s="621"/>
      <c r="AB27" s="626"/>
      <c r="AC27" s="626"/>
      <c r="AD27" s="626" t="s">
        <v>62</v>
      </c>
      <c r="AE27" s="627"/>
      <c r="AF27" s="562"/>
    </row>
    <row r="28" spans="1:32" s="540" customFormat="1" ht="18.75" customHeight="1" thickTop="1" x14ac:dyDescent="0.25">
      <c r="A28" s="628"/>
      <c r="B28" s="496" t="s">
        <v>95</v>
      </c>
      <c r="C28" s="496"/>
      <c r="D28" s="496"/>
      <c r="E28" s="496"/>
      <c r="F28" s="384">
        <f>SUM(F14:F23,F27:F27)</f>
        <v>0</v>
      </c>
      <c r="G28" s="384">
        <f t="shared" ref="G28:K28" si="5">SUM(G10:G23,G24:G27)</f>
        <v>2668</v>
      </c>
      <c r="H28" s="384">
        <f t="shared" si="5"/>
        <v>0</v>
      </c>
      <c r="I28" s="384">
        <f t="shared" si="5"/>
        <v>2019</v>
      </c>
      <c r="J28" s="384">
        <f t="shared" si="5"/>
        <v>892</v>
      </c>
      <c r="K28" s="384">
        <f t="shared" si="5"/>
        <v>546</v>
      </c>
      <c r="L28" s="384">
        <f>SUM(L10:L23,L24:L27)</f>
        <v>256</v>
      </c>
      <c r="M28" s="384">
        <f t="shared" ref="M28:O28" si="6">SUM(M10:M23,M24:M27)</f>
        <v>4</v>
      </c>
      <c r="N28" s="384">
        <f t="shared" si="6"/>
        <v>286</v>
      </c>
      <c r="O28" s="384">
        <f t="shared" si="6"/>
        <v>346</v>
      </c>
      <c r="P28" s="384"/>
      <c r="Q28" s="384"/>
      <c r="R28" s="384"/>
      <c r="S28" s="384">
        <f>SUM(S14:S23,S27:S27)</f>
        <v>0</v>
      </c>
      <c r="T28" s="505">
        <f>SUM(T14:T23,T27:T27)</f>
        <v>0</v>
      </c>
      <c r="U28" s="384">
        <f t="shared" ref="U28:V28" si="7">SUM(U10:U23,U24:U27)</f>
        <v>1181</v>
      </c>
      <c r="V28" s="384">
        <f t="shared" si="7"/>
        <v>720</v>
      </c>
      <c r="W28" s="384">
        <f>SUM(W10:W23,W24:W27)</f>
        <v>254</v>
      </c>
      <c r="X28" s="384">
        <f t="shared" ref="X28:Z28" si="8">SUM(X10:X23,X24:X27)</f>
        <v>16</v>
      </c>
      <c r="Y28" s="384">
        <f t="shared" si="8"/>
        <v>450</v>
      </c>
      <c r="Z28" s="384">
        <f t="shared" si="8"/>
        <v>461</v>
      </c>
      <c r="AA28" s="384"/>
      <c r="AB28" s="384"/>
      <c r="AC28" s="384"/>
      <c r="AD28" s="505"/>
      <c r="AE28" s="629"/>
      <c r="AF28" s="630"/>
    </row>
    <row r="29" spans="1:32" s="540" customFormat="1" ht="18.75" customHeight="1" x14ac:dyDescent="0.25">
      <c r="A29" s="631"/>
      <c r="B29" s="123" t="s">
        <v>96</v>
      </c>
      <c r="C29" s="123"/>
      <c r="D29" s="123"/>
      <c r="E29" s="123"/>
      <c r="F29" s="129"/>
      <c r="G29" s="129"/>
      <c r="H29" s="129"/>
      <c r="I29" s="130"/>
      <c r="J29" s="127"/>
      <c r="K29" s="128">
        <f>(K28-K27)/13.5</f>
        <v>33.777777777777779</v>
      </c>
      <c r="L29" s="129"/>
      <c r="M29" s="129"/>
      <c r="N29" s="129"/>
      <c r="O29" s="129"/>
      <c r="P29" s="129"/>
      <c r="Q29" s="129"/>
      <c r="R29" s="129"/>
      <c r="S29" s="129"/>
      <c r="T29" s="508"/>
      <c r="U29" s="127"/>
      <c r="V29" s="128">
        <f>(V28-V27)/15</f>
        <v>34</v>
      </c>
      <c r="W29" s="129"/>
      <c r="X29" s="129"/>
      <c r="Y29" s="129"/>
      <c r="Z29" s="129"/>
      <c r="AA29" s="129"/>
      <c r="AB29" s="129"/>
      <c r="AC29" s="129"/>
      <c r="AD29" s="508"/>
      <c r="AE29" s="632"/>
      <c r="AF29" s="633"/>
    </row>
    <row r="30" spans="1:32" s="540" customFormat="1" ht="18.75" customHeight="1" x14ac:dyDescent="0.25">
      <c r="A30" s="631"/>
      <c r="B30" s="123" t="s">
        <v>97</v>
      </c>
      <c r="C30" s="123"/>
      <c r="D30" s="123"/>
      <c r="E30" s="123"/>
      <c r="F30" s="129"/>
      <c r="G30" s="129"/>
      <c r="H30" s="129"/>
      <c r="I30" s="634"/>
      <c r="J30" s="127"/>
      <c r="K30" s="134"/>
      <c r="L30" s="129"/>
      <c r="M30" s="129"/>
      <c r="N30" s="129"/>
      <c r="O30" s="129"/>
      <c r="P30" s="129"/>
      <c r="Q30" s="129"/>
      <c r="R30" s="129"/>
      <c r="S30" s="129">
        <v>3</v>
      </c>
      <c r="T30" s="508"/>
      <c r="U30" s="127"/>
      <c r="V30" s="129"/>
      <c r="W30" s="129"/>
      <c r="X30" s="129"/>
      <c r="Y30" s="129"/>
      <c r="Z30" s="129"/>
      <c r="AA30" s="129"/>
      <c r="AB30" s="129"/>
      <c r="AC30" s="129" t="s">
        <v>170</v>
      </c>
      <c r="AD30" s="508"/>
      <c r="AE30" s="632"/>
      <c r="AF30" s="631"/>
    </row>
    <row r="31" spans="1:32" s="540" customFormat="1" ht="18.75" customHeight="1" x14ac:dyDescent="0.25">
      <c r="A31" s="631"/>
      <c r="B31" s="123" t="s">
        <v>99</v>
      </c>
      <c r="C31" s="123"/>
      <c r="D31" s="123"/>
      <c r="E31" s="123"/>
      <c r="F31" s="129"/>
      <c r="G31" s="129"/>
      <c r="H31" s="129"/>
      <c r="I31" s="130"/>
      <c r="J31" s="127"/>
      <c r="K31" s="134"/>
      <c r="L31" s="129"/>
      <c r="M31" s="129"/>
      <c r="N31" s="129"/>
      <c r="O31" s="129"/>
      <c r="P31" s="129"/>
      <c r="Q31" s="129"/>
      <c r="R31" s="129"/>
      <c r="S31" s="129"/>
      <c r="T31" s="508" t="s">
        <v>266</v>
      </c>
      <c r="U31" s="127"/>
      <c r="V31" s="129"/>
      <c r="W31" s="129"/>
      <c r="X31" s="129"/>
      <c r="Y31" s="129"/>
      <c r="Z31" s="129"/>
      <c r="AA31" s="129"/>
      <c r="AB31" s="129"/>
      <c r="AC31" s="129"/>
      <c r="AD31" s="508" t="s">
        <v>267</v>
      </c>
      <c r="AE31" s="632"/>
      <c r="AF31" s="631"/>
    </row>
    <row r="32" spans="1:32" s="540" customFormat="1" ht="32.25" customHeight="1" x14ac:dyDescent="0.25">
      <c r="A32" s="631"/>
      <c r="B32" s="136" t="s">
        <v>102</v>
      </c>
      <c r="C32" s="136"/>
      <c r="D32" s="136"/>
      <c r="E32" s="136"/>
      <c r="F32" s="129"/>
      <c r="G32" s="129"/>
      <c r="H32" s="129"/>
      <c r="I32" s="130"/>
      <c r="J32" s="127"/>
      <c r="K32" s="129"/>
      <c r="L32" s="129"/>
      <c r="M32" s="129"/>
      <c r="N32" s="129"/>
      <c r="O32" s="129"/>
      <c r="P32" s="129"/>
      <c r="Q32" s="129"/>
      <c r="R32" s="129"/>
      <c r="S32" s="129"/>
      <c r="T32" s="508"/>
      <c r="U32" s="127"/>
      <c r="V32" s="129"/>
      <c r="W32" s="129"/>
      <c r="X32" s="129"/>
      <c r="Y32" s="129"/>
      <c r="Z32" s="129"/>
      <c r="AA32" s="129" t="s">
        <v>268</v>
      </c>
      <c r="AB32" s="129"/>
      <c r="AC32" s="129"/>
      <c r="AD32" s="508"/>
      <c r="AE32" s="632"/>
      <c r="AF32" s="631"/>
    </row>
    <row r="33" spans="1:55" s="540" customFormat="1" ht="16.5" customHeight="1" x14ac:dyDescent="0.25">
      <c r="A33" s="631"/>
      <c r="B33" s="635" t="s">
        <v>103</v>
      </c>
      <c r="C33" s="141"/>
      <c r="D33" s="141"/>
      <c r="E33" s="141"/>
      <c r="F33" s="129">
        <f t="shared" ref="F33:AD33" si="9">F28</f>
        <v>0</v>
      </c>
      <c r="G33" s="129">
        <f t="shared" si="9"/>
        <v>2668</v>
      </c>
      <c r="H33" s="129">
        <f t="shared" si="9"/>
        <v>0</v>
      </c>
      <c r="I33" s="124">
        <f t="shared" si="9"/>
        <v>2019</v>
      </c>
      <c r="J33" s="143">
        <f t="shared" si="9"/>
        <v>892</v>
      </c>
      <c r="K33" s="129">
        <f t="shared" si="9"/>
        <v>546</v>
      </c>
      <c r="L33" s="129">
        <f t="shared" si="9"/>
        <v>256</v>
      </c>
      <c r="M33" s="129">
        <f t="shared" si="9"/>
        <v>4</v>
      </c>
      <c r="N33" s="129">
        <f t="shared" si="9"/>
        <v>286</v>
      </c>
      <c r="O33" s="129">
        <f t="shared" si="9"/>
        <v>346</v>
      </c>
      <c r="P33" s="129">
        <f t="shared" si="9"/>
        <v>0</v>
      </c>
      <c r="Q33" s="129">
        <f t="shared" si="9"/>
        <v>0</v>
      </c>
      <c r="R33" s="129">
        <f t="shared" si="9"/>
        <v>0</v>
      </c>
      <c r="S33" s="129">
        <f t="shared" si="9"/>
        <v>0</v>
      </c>
      <c r="T33" s="508">
        <f t="shared" si="9"/>
        <v>0</v>
      </c>
      <c r="U33" s="127">
        <f t="shared" si="9"/>
        <v>1181</v>
      </c>
      <c r="V33" s="129">
        <f t="shared" si="9"/>
        <v>720</v>
      </c>
      <c r="W33" s="129">
        <f t="shared" si="9"/>
        <v>254</v>
      </c>
      <c r="X33" s="129">
        <f t="shared" si="9"/>
        <v>16</v>
      </c>
      <c r="Y33" s="129">
        <f t="shared" si="9"/>
        <v>450</v>
      </c>
      <c r="Z33" s="129">
        <f t="shared" si="9"/>
        <v>461</v>
      </c>
      <c r="AA33" s="129">
        <f t="shared" si="9"/>
        <v>0</v>
      </c>
      <c r="AB33" s="129">
        <f t="shared" si="9"/>
        <v>0</v>
      </c>
      <c r="AC33" s="129">
        <f t="shared" si="9"/>
        <v>0</v>
      </c>
      <c r="AD33" s="508">
        <f t="shared" si="9"/>
        <v>0</v>
      </c>
      <c r="AE33" s="632"/>
      <c r="AF33" s="631"/>
    </row>
    <row r="34" spans="1:55" s="540" customFormat="1" ht="11.25" customHeight="1" x14ac:dyDescent="0.25">
      <c r="G34" s="636"/>
      <c r="I34" s="636"/>
    </row>
    <row r="35" spans="1:55" s="540" customFormat="1" ht="21.75" customHeight="1" x14ac:dyDescent="0.25">
      <c r="A35" s="534"/>
      <c r="B35" s="180" t="s">
        <v>130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 t="s">
        <v>131</v>
      </c>
      <c r="P35" s="180"/>
      <c r="Q35" s="180"/>
      <c r="R35" s="180"/>
      <c r="S35" s="180"/>
      <c r="T35" s="180"/>
      <c r="U35" s="180"/>
      <c r="V35" s="181"/>
      <c r="W35" s="181"/>
      <c r="X35" s="637"/>
      <c r="Y35" s="638"/>
      <c r="Z35" s="638"/>
      <c r="AA35" s="638"/>
      <c r="AB35" s="638"/>
      <c r="AC35" s="639"/>
      <c r="AD35" s="639"/>
      <c r="AE35" s="637"/>
      <c r="AF35" s="185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</row>
    <row r="36" spans="1:55" s="540" customFormat="1" ht="15.75" customHeight="1" x14ac:dyDescent="0.25"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V36" s="540" t="s">
        <v>132</v>
      </c>
      <c r="W36" s="187"/>
      <c r="X36" s="188" t="s">
        <v>133</v>
      </c>
      <c r="Y36" s="640"/>
      <c r="Z36" s="640"/>
      <c r="AA36" s="640"/>
      <c r="AB36" s="641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</row>
    <row r="37" spans="1:55" s="540" customFormat="1" ht="21.75" customHeight="1" x14ac:dyDescent="0.25"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180"/>
      <c r="P37" s="180"/>
      <c r="Q37" s="180"/>
      <c r="R37" s="180"/>
      <c r="S37" s="180"/>
      <c r="T37" s="180"/>
      <c r="U37" s="180"/>
      <c r="V37" s="180"/>
      <c r="W37" s="180"/>
      <c r="X37" s="637"/>
      <c r="Y37" s="637"/>
      <c r="Z37" s="637"/>
      <c r="AA37" s="637"/>
      <c r="AB37" s="64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540" customFormat="1" ht="23.25" customHeight="1" x14ac:dyDescent="0.25"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180" t="s">
        <v>134</v>
      </c>
      <c r="P38" s="180"/>
      <c r="Q38" s="180"/>
      <c r="R38" s="180"/>
      <c r="S38" s="180"/>
      <c r="T38" s="180"/>
      <c r="U38" s="180"/>
      <c r="V38" s="181"/>
      <c r="W38" s="181"/>
      <c r="X38" s="637"/>
      <c r="Y38" s="638"/>
      <c r="Z38" s="638"/>
      <c r="AA38" s="638"/>
      <c r="AB38" s="638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540" customFormat="1" ht="18.75" customHeight="1" x14ac:dyDescent="0.25">
      <c r="B39" s="642"/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V39" s="540" t="s">
        <v>132</v>
      </c>
      <c r="W39" s="187"/>
      <c r="X39" s="188" t="s">
        <v>133</v>
      </c>
      <c r="Y39" s="640"/>
      <c r="Z39" s="640"/>
      <c r="AA39" s="640"/>
      <c r="AB39" s="641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540" customFormat="1" ht="18" customHeight="1" x14ac:dyDescent="0.25">
      <c r="G40" s="636"/>
      <c r="I40" s="636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</row>
    <row r="41" spans="1:55" s="540" customFormat="1" ht="16.5" customHeight="1" x14ac:dyDescent="0.25">
      <c r="G41" s="636"/>
      <c r="I41" s="636"/>
      <c r="AG41" s="644"/>
      <c r="AH41" s="644"/>
      <c r="AI41" s="644"/>
      <c r="AJ41" s="644"/>
      <c r="AK41" s="644"/>
      <c r="AL41" s="644"/>
      <c r="AM41" s="644"/>
      <c r="AN41" s="644"/>
      <c r="AO41" s="644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</row>
    <row r="42" spans="1:55" s="540" customFormat="1" ht="27" customHeight="1" x14ac:dyDescent="0.25">
      <c r="A42" s="540" t="s">
        <v>135</v>
      </c>
      <c r="B42" s="540" t="s">
        <v>269</v>
      </c>
      <c r="G42" s="636"/>
      <c r="I42" s="636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</row>
    <row r="43" spans="1:55" s="540" customFormat="1" ht="25.5" customHeight="1" x14ac:dyDescent="0.25">
      <c r="G43" s="636"/>
      <c r="I43" s="636"/>
    </row>
    <row r="44" spans="1:55" s="540" customFormat="1" ht="13.5" customHeight="1" x14ac:dyDescent="0.25">
      <c r="G44" s="636"/>
      <c r="I44" s="636"/>
    </row>
    <row r="45" spans="1:55" s="540" customFormat="1" ht="28.5" customHeight="1" x14ac:dyDescent="0.25">
      <c r="A45" s="540" t="s">
        <v>137</v>
      </c>
      <c r="B45" s="540" t="s">
        <v>270</v>
      </c>
      <c r="G45" s="636"/>
      <c r="I45" s="636"/>
    </row>
    <row r="46" spans="1:55" s="540" customFormat="1" ht="13.5" customHeight="1" x14ac:dyDescent="0.25">
      <c r="G46" s="636"/>
      <c r="I46" s="636"/>
    </row>
    <row r="47" spans="1:55" s="540" customFormat="1" ht="13.5" customHeight="1" x14ac:dyDescent="0.25">
      <c r="G47" s="636"/>
      <c r="I47" s="636"/>
    </row>
    <row r="48" spans="1:55" s="540" customFormat="1" ht="13.5" customHeight="1" x14ac:dyDescent="0.25">
      <c r="G48" s="636"/>
      <c r="I48" s="636"/>
    </row>
    <row r="49" spans="7:9" s="540" customFormat="1" ht="13.5" customHeight="1" x14ac:dyDescent="0.25">
      <c r="G49" s="636"/>
      <c r="I49" s="636"/>
    </row>
    <row r="50" spans="7:9" s="540" customFormat="1" ht="13.5" customHeight="1" x14ac:dyDescent="0.25">
      <c r="G50" s="636"/>
      <c r="I50" s="636"/>
    </row>
    <row r="51" spans="7:9" s="540" customFormat="1" ht="13.5" customHeight="1" x14ac:dyDescent="0.25">
      <c r="G51" s="636"/>
      <c r="I51" s="636"/>
    </row>
    <row r="52" spans="7:9" s="540" customFormat="1" ht="13.5" customHeight="1" x14ac:dyDescent="0.25">
      <c r="G52" s="636"/>
      <c r="I52" s="636"/>
    </row>
    <row r="53" spans="7:9" s="540" customFormat="1" ht="13.5" customHeight="1" x14ac:dyDescent="0.25">
      <c r="G53" s="636"/>
      <c r="I53" s="636"/>
    </row>
    <row r="54" spans="7:9" s="540" customFormat="1" ht="13.5" customHeight="1" x14ac:dyDescent="0.25">
      <c r="G54" s="636"/>
      <c r="I54" s="636"/>
    </row>
    <row r="55" spans="7:9" s="540" customFormat="1" ht="13.5" customHeight="1" x14ac:dyDescent="0.25">
      <c r="G55" s="636"/>
      <c r="I55" s="636"/>
    </row>
    <row r="56" spans="7:9" s="540" customFormat="1" ht="13.5" customHeight="1" x14ac:dyDescent="0.25">
      <c r="G56" s="636"/>
      <c r="I56" s="636"/>
    </row>
    <row r="57" spans="7:9" s="540" customFormat="1" ht="13.5" customHeight="1" x14ac:dyDescent="0.25">
      <c r="G57" s="636"/>
      <c r="I57" s="636"/>
    </row>
    <row r="58" spans="7:9" s="540" customFormat="1" x14ac:dyDescent="0.25">
      <c r="G58" s="636"/>
      <c r="I58" s="636"/>
    </row>
    <row r="59" spans="7:9" s="540" customFormat="1" x14ac:dyDescent="0.25">
      <c r="G59" s="636"/>
      <c r="I59" s="636"/>
    </row>
    <row r="60" spans="7:9" s="540" customFormat="1" x14ac:dyDescent="0.25">
      <c r="G60" s="636"/>
      <c r="I60" s="636"/>
    </row>
    <row r="61" spans="7:9" s="540" customFormat="1" x14ac:dyDescent="0.25">
      <c r="G61" s="636"/>
      <c r="I61" s="636"/>
    </row>
    <row r="62" spans="7:9" s="540" customFormat="1" x14ac:dyDescent="0.25">
      <c r="G62" s="636"/>
      <c r="I62" s="636"/>
    </row>
    <row r="63" spans="7:9" s="540" customFormat="1" x14ac:dyDescent="0.25">
      <c r="G63" s="636"/>
      <c r="I63" s="636"/>
    </row>
    <row r="64" spans="7:9" s="540" customFormat="1" x14ac:dyDescent="0.25">
      <c r="G64" s="636"/>
      <c r="I64" s="636"/>
    </row>
    <row r="65" spans="7:9" s="540" customFormat="1" x14ac:dyDescent="0.25">
      <c r="G65" s="636"/>
      <c r="I65" s="636"/>
    </row>
    <row r="66" spans="7:9" s="540" customFormat="1" x14ac:dyDescent="0.25">
      <c r="G66" s="636"/>
      <c r="I66" s="636"/>
    </row>
    <row r="67" spans="7:9" s="540" customFormat="1" ht="81" customHeight="1" x14ac:dyDescent="0.25">
      <c r="G67" s="636"/>
      <c r="I67" s="636"/>
    </row>
    <row r="68" spans="7:9" s="540" customFormat="1" x14ac:dyDescent="0.25">
      <c r="G68" s="636"/>
      <c r="I68" s="636"/>
    </row>
    <row r="69" spans="7:9" s="540" customFormat="1" x14ac:dyDescent="0.25">
      <c r="G69" s="636"/>
      <c r="I69" s="636"/>
    </row>
    <row r="70" spans="7:9" s="540" customFormat="1" x14ac:dyDescent="0.25">
      <c r="G70" s="636"/>
      <c r="I70" s="636"/>
    </row>
    <row r="71" spans="7:9" s="540" customFormat="1" x14ac:dyDescent="0.25">
      <c r="G71" s="636"/>
      <c r="I71" s="636"/>
    </row>
    <row r="72" spans="7:9" s="540" customFormat="1" x14ac:dyDescent="0.25">
      <c r="G72" s="636"/>
      <c r="I72" s="636"/>
    </row>
    <row r="73" spans="7:9" s="540" customFormat="1" ht="36.75" customHeight="1" x14ac:dyDescent="0.25">
      <c r="G73" s="636"/>
      <c r="I73" s="636"/>
    </row>
    <row r="74" spans="7:9" s="540" customFormat="1" x14ac:dyDescent="0.25">
      <c r="G74" s="636"/>
      <c r="I74" s="636"/>
    </row>
    <row r="75" spans="7:9" s="540" customFormat="1" ht="14.25" customHeight="1" x14ac:dyDescent="0.25">
      <c r="G75" s="636"/>
      <c r="I75" s="636"/>
    </row>
    <row r="76" spans="7:9" s="540" customFormat="1" x14ac:dyDescent="0.25">
      <c r="G76" s="636"/>
      <c r="I76" s="636"/>
    </row>
    <row r="77" spans="7:9" s="540" customFormat="1" x14ac:dyDescent="0.25">
      <c r="G77" s="636"/>
      <c r="I77" s="636"/>
    </row>
    <row r="78" spans="7:9" s="540" customFormat="1" x14ac:dyDescent="0.25">
      <c r="G78" s="636"/>
      <c r="I78" s="636"/>
    </row>
    <row r="79" spans="7:9" s="540" customFormat="1" x14ac:dyDescent="0.25">
      <c r="G79" s="636"/>
      <c r="I79" s="636"/>
    </row>
    <row r="80" spans="7:9" s="540" customFormat="1" x14ac:dyDescent="0.25">
      <c r="G80" s="636"/>
      <c r="I80" s="636"/>
    </row>
    <row r="81" spans="7:9" s="540" customFormat="1" x14ac:dyDescent="0.25">
      <c r="G81" s="636"/>
      <c r="I81" s="636"/>
    </row>
    <row r="82" spans="7:9" s="540" customFormat="1" x14ac:dyDescent="0.25">
      <c r="G82" s="636"/>
      <c r="I82" s="636"/>
    </row>
    <row r="83" spans="7:9" s="540" customFormat="1" x14ac:dyDescent="0.25">
      <c r="G83" s="636"/>
      <c r="I83" s="636"/>
    </row>
    <row r="84" spans="7:9" s="540" customFormat="1" x14ac:dyDescent="0.25">
      <c r="G84" s="636"/>
      <c r="I84" s="636"/>
    </row>
    <row r="85" spans="7:9" s="540" customFormat="1" x14ac:dyDescent="0.25">
      <c r="G85" s="636"/>
      <c r="I85" s="636"/>
    </row>
    <row r="86" spans="7:9" s="540" customFormat="1" x14ac:dyDescent="0.25">
      <c r="G86" s="636"/>
      <c r="I86" s="636"/>
    </row>
    <row r="87" spans="7:9" s="540" customFormat="1" x14ac:dyDescent="0.25">
      <c r="G87" s="636"/>
      <c r="I87" s="636"/>
    </row>
    <row r="88" spans="7:9" s="540" customFormat="1" x14ac:dyDescent="0.25">
      <c r="G88" s="636"/>
      <c r="I88" s="636"/>
    </row>
    <row r="89" spans="7:9" s="540" customFormat="1" x14ac:dyDescent="0.25">
      <c r="G89" s="636"/>
      <c r="I89" s="636"/>
    </row>
    <row r="90" spans="7:9" s="540" customFormat="1" x14ac:dyDescent="0.25">
      <c r="G90" s="636"/>
      <c r="I90" s="636"/>
    </row>
    <row r="91" spans="7:9" s="540" customFormat="1" x14ac:dyDescent="0.25">
      <c r="G91" s="636"/>
      <c r="I91" s="636"/>
    </row>
    <row r="92" spans="7:9" s="540" customFormat="1" x14ac:dyDescent="0.25">
      <c r="G92" s="636"/>
      <c r="I92" s="636"/>
    </row>
    <row r="93" spans="7:9" s="540" customFormat="1" x14ac:dyDescent="0.25">
      <c r="G93" s="636"/>
      <c r="I93" s="636"/>
    </row>
    <row r="94" spans="7:9" s="540" customFormat="1" x14ac:dyDescent="0.25">
      <c r="G94" s="636"/>
      <c r="I94" s="636"/>
    </row>
    <row r="95" spans="7:9" s="540" customFormat="1" x14ac:dyDescent="0.25">
      <c r="G95" s="636"/>
      <c r="I95" s="636"/>
    </row>
    <row r="96" spans="7:9" s="540" customFormat="1" x14ac:dyDescent="0.25">
      <c r="G96" s="636"/>
      <c r="I96" s="636"/>
    </row>
    <row r="97" spans="7:9" s="540" customFormat="1" x14ac:dyDescent="0.25">
      <c r="G97" s="636"/>
      <c r="I97" s="636"/>
    </row>
    <row r="98" spans="7:9" s="540" customFormat="1" x14ac:dyDescent="0.25">
      <c r="G98" s="636"/>
      <c r="I98" s="636"/>
    </row>
    <row r="99" spans="7:9" s="540" customFormat="1" x14ac:dyDescent="0.25">
      <c r="G99" s="636"/>
      <c r="I99" s="636"/>
    </row>
    <row r="100" spans="7:9" s="540" customFormat="1" x14ac:dyDescent="0.25">
      <c r="G100" s="636"/>
      <c r="I100" s="636"/>
    </row>
    <row r="101" spans="7:9" s="540" customFormat="1" x14ac:dyDescent="0.25">
      <c r="G101" s="636"/>
      <c r="I101" s="636"/>
    </row>
    <row r="102" spans="7:9" s="540" customFormat="1" x14ac:dyDescent="0.25">
      <c r="G102" s="636"/>
      <c r="I102" s="636"/>
    </row>
    <row r="103" spans="7:9" s="540" customFormat="1" x14ac:dyDescent="0.25">
      <c r="G103" s="636"/>
      <c r="I103" s="636"/>
    </row>
    <row r="104" spans="7:9" s="540" customFormat="1" x14ac:dyDescent="0.25">
      <c r="G104" s="636"/>
      <c r="I104" s="636"/>
    </row>
    <row r="105" spans="7:9" s="540" customFormat="1" x14ac:dyDescent="0.25">
      <c r="G105" s="636"/>
      <c r="I105" s="636"/>
    </row>
    <row r="106" spans="7:9" s="540" customFormat="1" x14ac:dyDescent="0.25">
      <c r="G106" s="636"/>
      <c r="I106" s="636"/>
    </row>
    <row r="107" spans="7:9" s="540" customFormat="1" x14ac:dyDescent="0.25">
      <c r="G107" s="636"/>
      <c r="I107" s="636"/>
    </row>
    <row r="108" spans="7:9" s="540" customFormat="1" x14ac:dyDescent="0.25">
      <c r="G108" s="636"/>
      <c r="I108" s="636"/>
    </row>
    <row r="109" spans="7:9" s="540" customFormat="1" x14ac:dyDescent="0.25">
      <c r="G109" s="636"/>
      <c r="I109" s="636"/>
    </row>
    <row r="110" spans="7:9" s="636" customFormat="1" x14ac:dyDescent="0.25"/>
    <row r="111" spans="7:9" s="636" customFormat="1" x14ac:dyDescent="0.25"/>
    <row r="112" spans="7:9" s="636" customFormat="1" x14ac:dyDescent="0.25"/>
    <row r="113" spans="7:9" s="540" customFormat="1" x14ac:dyDescent="0.25">
      <c r="G113" s="636"/>
      <c r="I113" s="636"/>
    </row>
    <row r="114" spans="7:9" s="540" customFormat="1" x14ac:dyDescent="0.25">
      <c r="G114" s="636"/>
      <c r="I114" s="636"/>
    </row>
    <row r="115" spans="7:9" s="540" customFormat="1" x14ac:dyDescent="0.25">
      <c r="G115" s="636"/>
      <c r="I115" s="636"/>
    </row>
    <row r="116" spans="7:9" s="540" customFormat="1" x14ac:dyDescent="0.25">
      <c r="G116" s="636"/>
      <c r="I116" s="636"/>
    </row>
    <row r="117" spans="7:9" s="540" customFormat="1" x14ac:dyDescent="0.25">
      <c r="G117" s="636"/>
      <c r="I117" s="636"/>
    </row>
    <row r="118" spans="7:9" s="540" customFormat="1" x14ac:dyDescent="0.25">
      <c r="G118" s="636"/>
      <c r="I118" s="636"/>
    </row>
    <row r="119" spans="7:9" s="540" customFormat="1" x14ac:dyDescent="0.25">
      <c r="G119" s="636"/>
      <c r="I119" s="636"/>
    </row>
    <row r="120" spans="7:9" s="540" customFormat="1" x14ac:dyDescent="0.25">
      <c r="G120" s="636"/>
      <c r="I120" s="636"/>
    </row>
    <row r="121" spans="7:9" s="540" customFormat="1" x14ac:dyDescent="0.25">
      <c r="G121" s="636"/>
      <c r="I121" s="636"/>
    </row>
    <row r="122" spans="7:9" s="540" customFormat="1" ht="36.75" customHeight="1" x14ac:dyDescent="0.25">
      <c r="G122" s="636"/>
      <c r="I122" s="636"/>
    </row>
    <row r="123" spans="7:9" s="540" customFormat="1" x14ac:dyDescent="0.25">
      <c r="G123" s="636"/>
      <c r="I123" s="636"/>
    </row>
    <row r="124" spans="7:9" s="540" customFormat="1" x14ac:dyDescent="0.25">
      <c r="G124" s="636"/>
      <c r="I124" s="636"/>
    </row>
    <row r="125" spans="7:9" s="540" customFormat="1" x14ac:dyDescent="0.25">
      <c r="G125" s="636"/>
      <c r="I125" s="636"/>
    </row>
    <row r="126" spans="7:9" s="540" customFormat="1" x14ac:dyDescent="0.25">
      <c r="G126" s="636"/>
      <c r="I126" s="636"/>
    </row>
    <row r="127" spans="7:9" s="540" customFormat="1" x14ac:dyDescent="0.25">
      <c r="G127" s="636"/>
      <c r="I127" s="636"/>
    </row>
    <row r="128" spans="7:9" s="540" customFormat="1" x14ac:dyDescent="0.25">
      <c r="G128" s="636"/>
      <c r="I128" s="636"/>
    </row>
    <row r="129" spans="7:9" s="540" customFormat="1" x14ac:dyDescent="0.25">
      <c r="G129" s="636"/>
      <c r="I129" s="636"/>
    </row>
    <row r="130" spans="7:9" s="540" customFormat="1" x14ac:dyDescent="0.25">
      <c r="G130" s="636"/>
      <c r="I130" s="636"/>
    </row>
    <row r="131" spans="7:9" s="540" customFormat="1" x14ac:dyDescent="0.25">
      <c r="G131" s="636"/>
      <c r="I131" s="636"/>
    </row>
    <row r="132" spans="7:9" s="540" customFormat="1" x14ac:dyDescent="0.25">
      <c r="G132" s="636"/>
      <c r="I132" s="636"/>
    </row>
    <row r="133" spans="7:9" s="540" customFormat="1" x14ac:dyDescent="0.25">
      <c r="G133" s="636"/>
      <c r="I133" s="636"/>
    </row>
    <row r="134" spans="7:9" s="540" customFormat="1" x14ac:dyDescent="0.25">
      <c r="G134" s="636"/>
      <c r="I134" s="636"/>
    </row>
    <row r="135" spans="7:9" s="540" customFormat="1" x14ac:dyDescent="0.25">
      <c r="G135" s="636"/>
      <c r="I135" s="636"/>
    </row>
    <row r="136" spans="7:9" s="540" customFormat="1" x14ac:dyDescent="0.25">
      <c r="G136" s="636"/>
      <c r="I136" s="636"/>
    </row>
    <row r="137" spans="7:9" s="540" customFormat="1" x14ac:dyDescent="0.25">
      <c r="G137" s="636"/>
      <c r="I137" s="636"/>
    </row>
    <row r="138" spans="7:9" s="540" customFormat="1" x14ac:dyDescent="0.25">
      <c r="G138" s="636"/>
      <c r="I138" s="636"/>
    </row>
    <row r="139" spans="7:9" s="540" customFormat="1" x14ac:dyDescent="0.25">
      <c r="G139" s="636"/>
      <c r="I139" s="636"/>
    </row>
    <row r="140" spans="7:9" s="540" customFormat="1" x14ac:dyDescent="0.25">
      <c r="G140" s="636"/>
      <c r="I140" s="636"/>
    </row>
    <row r="141" spans="7:9" s="540" customFormat="1" x14ac:dyDescent="0.25">
      <c r="G141" s="636"/>
      <c r="I141" s="636"/>
    </row>
    <row r="142" spans="7:9" s="540" customFormat="1" x14ac:dyDescent="0.25">
      <c r="G142" s="636"/>
      <c r="I142" s="636"/>
    </row>
    <row r="143" spans="7:9" s="540" customFormat="1" x14ac:dyDescent="0.25">
      <c r="G143" s="636"/>
      <c r="I143" s="636"/>
    </row>
    <row r="144" spans="7:9" s="540" customFormat="1" x14ac:dyDescent="0.25">
      <c r="G144" s="636"/>
      <c r="I144" s="636"/>
    </row>
    <row r="145" spans="7:9" s="540" customFormat="1" x14ac:dyDescent="0.25">
      <c r="G145" s="636"/>
      <c r="I145" s="636"/>
    </row>
    <row r="146" spans="7:9" s="540" customFormat="1" x14ac:dyDescent="0.25">
      <c r="G146" s="636"/>
      <c r="I146" s="636"/>
    </row>
    <row r="147" spans="7:9" s="540" customFormat="1" x14ac:dyDescent="0.25">
      <c r="G147" s="636"/>
      <c r="I147" s="636"/>
    </row>
    <row r="148" spans="7:9" s="540" customFormat="1" x14ac:dyDescent="0.25">
      <c r="G148" s="636"/>
      <c r="I148" s="636"/>
    </row>
    <row r="149" spans="7:9" s="540" customFormat="1" x14ac:dyDescent="0.25">
      <c r="G149" s="636"/>
      <c r="I149" s="636"/>
    </row>
    <row r="150" spans="7:9" s="540" customFormat="1" x14ac:dyDescent="0.25">
      <c r="G150" s="636"/>
      <c r="I150" s="636"/>
    </row>
    <row r="151" spans="7:9" s="540" customFormat="1" x14ac:dyDescent="0.25">
      <c r="G151" s="636"/>
      <c r="I151" s="636"/>
    </row>
    <row r="152" spans="7:9" s="540" customFormat="1" x14ac:dyDescent="0.25">
      <c r="G152" s="636"/>
      <c r="I152" s="636"/>
    </row>
    <row r="153" spans="7:9" s="540" customFormat="1" x14ac:dyDescent="0.25">
      <c r="G153" s="636"/>
      <c r="I153" s="636"/>
    </row>
    <row r="154" spans="7:9" s="540" customFormat="1" x14ac:dyDescent="0.25">
      <c r="G154" s="636"/>
      <c r="I154" s="636"/>
    </row>
    <row r="155" spans="7:9" s="540" customFormat="1" x14ac:dyDescent="0.25">
      <c r="G155" s="636"/>
      <c r="I155" s="636"/>
    </row>
    <row r="156" spans="7:9" s="540" customFormat="1" x14ac:dyDescent="0.25">
      <c r="G156" s="636"/>
      <c r="I156" s="636"/>
    </row>
    <row r="157" spans="7:9" s="540" customFormat="1" x14ac:dyDescent="0.25">
      <c r="G157" s="636"/>
      <c r="I157" s="636"/>
    </row>
    <row r="158" spans="7:9" s="540" customFormat="1" x14ac:dyDescent="0.25">
      <c r="G158" s="636"/>
      <c r="I158" s="636"/>
    </row>
    <row r="159" spans="7:9" s="540" customFormat="1" x14ac:dyDescent="0.25">
      <c r="G159" s="636"/>
      <c r="I159" s="636"/>
    </row>
    <row r="160" spans="7:9" s="540" customFormat="1" ht="36.75" customHeight="1" x14ac:dyDescent="0.25">
      <c r="G160" s="636"/>
      <c r="I160" s="636"/>
    </row>
    <row r="161" spans="7:9" s="540" customFormat="1" x14ac:dyDescent="0.25">
      <c r="G161" s="636"/>
      <c r="I161" s="636"/>
    </row>
    <row r="162" spans="7:9" s="540" customFormat="1" x14ac:dyDescent="0.25">
      <c r="G162" s="636"/>
      <c r="I162" s="636"/>
    </row>
    <row r="163" spans="7:9" s="540" customFormat="1" x14ac:dyDescent="0.25">
      <c r="G163" s="636"/>
      <c r="I163" s="636"/>
    </row>
    <row r="164" spans="7:9" s="540" customFormat="1" x14ac:dyDescent="0.25">
      <c r="G164" s="636"/>
      <c r="I164" s="636"/>
    </row>
    <row r="165" spans="7:9" s="540" customFormat="1" x14ac:dyDescent="0.25">
      <c r="G165" s="636"/>
      <c r="I165" s="636"/>
    </row>
    <row r="166" spans="7:9" s="540" customFormat="1" ht="15.75" customHeight="1" x14ac:dyDescent="0.25">
      <c r="G166" s="636"/>
      <c r="I166" s="636"/>
    </row>
    <row r="167" spans="7:9" s="540" customFormat="1" x14ac:dyDescent="0.25">
      <c r="G167" s="636"/>
      <c r="I167" s="636"/>
    </row>
    <row r="168" spans="7:9" s="540" customFormat="1" x14ac:dyDescent="0.25">
      <c r="G168" s="636"/>
      <c r="I168" s="636"/>
    </row>
    <row r="169" spans="7:9" s="540" customFormat="1" x14ac:dyDescent="0.25">
      <c r="G169" s="636"/>
      <c r="I169" s="636"/>
    </row>
    <row r="170" spans="7:9" s="540" customFormat="1" x14ac:dyDescent="0.25">
      <c r="G170" s="636"/>
      <c r="I170" s="636"/>
    </row>
    <row r="171" spans="7:9" s="540" customFormat="1" x14ac:dyDescent="0.25">
      <c r="G171" s="636"/>
      <c r="I171" s="636"/>
    </row>
    <row r="172" spans="7:9" s="540" customFormat="1" x14ac:dyDescent="0.25">
      <c r="G172" s="636"/>
      <c r="I172" s="636"/>
    </row>
    <row r="173" spans="7:9" s="540" customFormat="1" x14ac:dyDescent="0.25">
      <c r="G173" s="636"/>
      <c r="I173" s="636"/>
    </row>
    <row r="174" spans="7:9" s="540" customFormat="1" x14ac:dyDescent="0.25">
      <c r="G174" s="636"/>
      <c r="I174" s="636"/>
    </row>
    <row r="175" spans="7:9" s="540" customFormat="1" x14ac:dyDescent="0.25">
      <c r="G175" s="636"/>
      <c r="I175" s="636"/>
    </row>
    <row r="176" spans="7:9" s="540" customFormat="1" x14ac:dyDescent="0.25">
      <c r="G176" s="636"/>
      <c r="I176" s="636"/>
    </row>
    <row r="177" spans="7:9" s="540" customFormat="1" x14ac:dyDescent="0.25">
      <c r="G177" s="636"/>
      <c r="I177" s="636"/>
    </row>
    <row r="178" spans="7:9" s="540" customFormat="1" x14ac:dyDescent="0.25">
      <c r="G178" s="636"/>
      <c r="I178" s="636"/>
    </row>
    <row r="179" spans="7:9" s="540" customFormat="1" x14ac:dyDescent="0.25">
      <c r="G179" s="636"/>
      <c r="I179" s="636"/>
    </row>
    <row r="180" spans="7:9" s="540" customFormat="1" x14ac:dyDescent="0.25">
      <c r="G180" s="636"/>
      <c r="I180" s="636"/>
    </row>
    <row r="181" spans="7:9" s="540" customFormat="1" x14ac:dyDescent="0.25">
      <c r="G181" s="636"/>
      <c r="I181" s="636"/>
    </row>
    <row r="182" spans="7:9" s="540" customFormat="1" x14ac:dyDescent="0.25">
      <c r="G182" s="636"/>
      <c r="I182" s="636"/>
    </row>
    <row r="183" spans="7:9" s="540" customFormat="1" x14ac:dyDescent="0.25">
      <c r="G183" s="636"/>
      <c r="I183" s="636"/>
    </row>
    <row r="184" spans="7:9" s="540" customFormat="1" x14ac:dyDescent="0.25">
      <c r="G184" s="636"/>
      <c r="I184" s="636"/>
    </row>
    <row r="185" spans="7:9" s="540" customFormat="1" x14ac:dyDescent="0.25">
      <c r="G185" s="636"/>
      <c r="I185" s="636"/>
    </row>
    <row r="186" spans="7:9" s="540" customFormat="1" x14ac:dyDescent="0.25">
      <c r="G186" s="636"/>
      <c r="I186" s="636"/>
    </row>
    <row r="187" spans="7:9" s="540" customFormat="1" x14ac:dyDescent="0.25">
      <c r="G187" s="636"/>
      <c r="I187" s="636"/>
    </row>
    <row r="188" spans="7:9" s="540" customFormat="1" x14ac:dyDescent="0.25">
      <c r="G188" s="636"/>
      <c r="I188" s="636"/>
    </row>
    <row r="189" spans="7:9" s="540" customFormat="1" x14ac:dyDescent="0.25">
      <c r="G189" s="636"/>
      <c r="I189" s="636"/>
    </row>
    <row r="190" spans="7:9" s="540" customFormat="1" x14ac:dyDescent="0.25">
      <c r="G190" s="636"/>
      <c r="I190" s="636"/>
    </row>
    <row r="191" spans="7:9" s="540" customFormat="1" x14ac:dyDescent="0.25">
      <c r="G191" s="636"/>
      <c r="I191" s="636"/>
    </row>
    <row r="192" spans="7:9" s="540" customFormat="1" x14ac:dyDescent="0.25">
      <c r="G192" s="636"/>
      <c r="I192" s="636"/>
    </row>
    <row r="193" spans="7:9" s="540" customFormat="1" x14ac:dyDescent="0.25">
      <c r="G193" s="636"/>
      <c r="I193" s="636"/>
    </row>
    <row r="194" spans="7:9" s="540" customFormat="1" x14ac:dyDescent="0.25">
      <c r="G194" s="636"/>
      <c r="I194" s="636"/>
    </row>
    <row r="195" spans="7:9" s="540" customFormat="1" x14ac:dyDescent="0.25">
      <c r="G195" s="636"/>
      <c r="I195" s="636"/>
    </row>
    <row r="196" spans="7:9" s="540" customFormat="1" x14ac:dyDescent="0.25">
      <c r="G196" s="636"/>
      <c r="I196" s="636"/>
    </row>
    <row r="197" spans="7:9" s="540" customFormat="1" x14ac:dyDescent="0.25">
      <c r="G197" s="636"/>
      <c r="I197" s="636"/>
    </row>
    <row r="198" spans="7:9" s="540" customFormat="1" x14ac:dyDescent="0.25">
      <c r="G198" s="636"/>
      <c r="I198" s="636"/>
    </row>
    <row r="199" spans="7:9" s="540" customFormat="1" x14ac:dyDescent="0.25">
      <c r="G199" s="636"/>
      <c r="I199" s="636"/>
    </row>
    <row r="200" spans="7:9" s="540" customFormat="1" ht="36.75" customHeight="1" x14ac:dyDescent="0.25">
      <c r="G200" s="636"/>
      <c r="I200" s="636"/>
    </row>
    <row r="201" spans="7:9" s="540" customFormat="1" x14ac:dyDescent="0.25">
      <c r="G201" s="636"/>
      <c r="I201" s="636"/>
    </row>
    <row r="202" spans="7:9" s="540" customFormat="1" x14ac:dyDescent="0.25">
      <c r="G202" s="636"/>
      <c r="I202" s="636"/>
    </row>
    <row r="203" spans="7:9" s="540" customFormat="1" x14ac:dyDescent="0.25">
      <c r="G203" s="636"/>
      <c r="I203" s="636"/>
    </row>
    <row r="204" spans="7:9" s="540" customFormat="1" x14ac:dyDescent="0.25">
      <c r="G204" s="636"/>
      <c r="I204" s="636"/>
    </row>
    <row r="205" spans="7:9" s="540" customFormat="1" x14ac:dyDescent="0.25">
      <c r="G205" s="636"/>
      <c r="I205" s="636"/>
    </row>
    <row r="206" spans="7:9" s="540" customFormat="1" ht="15.75" customHeight="1" x14ac:dyDescent="0.25">
      <c r="G206" s="636"/>
      <c r="I206" s="636"/>
    </row>
    <row r="207" spans="7:9" s="540" customFormat="1" x14ac:dyDescent="0.25">
      <c r="G207" s="636"/>
      <c r="I207" s="636"/>
    </row>
    <row r="208" spans="7:9" s="540" customFormat="1" x14ac:dyDescent="0.25">
      <c r="G208" s="636"/>
      <c r="I208" s="636"/>
    </row>
    <row r="209" spans="7:9" s="540" customFormat="1" x14ac:dyDescent="0.25">
      <c r="G209" s="636"/>
      <c r="I209" s="636"/>
    </row>
    <row r="210" spans="7:9" s="540" customFormat="1" x14ac:dyDescent="0.25">
      <c r="G210" s="636"/>
      <c r="I210" s="636"/>
    </row>
    <row r="211" spans="7:9" s="540" customFormat="1" x14ac:dyDescent="0.25">
      <c r="G211" s="636"/>
      <c r="I211" s="636"/>
    </row>
    <row r="212" spans="7:9" s="540" customFormat="1" x14ac:dyDescent="0.25">
      <c r="G212" s="636"/>
      <c r="I212" s="636"/>
    </row>
    <row r="213" spans="7:9" s="540" customFormat="1" x14ac:dyDescent="0.25">
      <c r="G213" s="636"/>
      <c r="I213" s="636"/>
    </row>
    <row r="214" spans="7:9" s="540" customFormat="1" x14ac:dyDescent="0.25">
      <c r="G214" s="636"/>
      <c r="I214" s="636"/>
    </row>
    <row r="215" spans="7:9" s="540" customFormat="1" x14ac:dyDescent="0.25">
      <c r="G215" s="636"/>
      <c r="I215" s="636"/>
    </row>
    <row r="216" spans="7:9" s="540" customFormat="1" x14ac:dyDescent="0.25">
      <c r="G216" s="636"/>
      <c r="I216" s="636"/>
    </row>
    <row r="217" spans="7:9" s="540" customFormat="1" x14ac:dyDescent="0.25">
      <c r="G217" s="636"/>
      <c r="I217" s="636"/>
    </row>
    <row r="218" spans="7:9" s="540" customFormat="1" x14ac:dyDescent="0.25">
      <c r="G218" s="636"/>
      <c r="I218" s="636"/>
    </row>
    <row r="219" spans="7:9" s="540" customFormat="1" x14ac:dyDescent="0.25">
      <c r="G219" s="636"/>
      <c r="I219" s="636"/>
    </row>
    <row r="220" spans="7:9" s="540" customFormat="1" x14ac:dyDescent="0.25">
      <c r="G220" s="636"/>
      <c r="I220" s="636"/>
    </row>
    <row r="221" spans="7:9" s="540" customFormat="1" x14ac:dyDescent="0.25">
      <c r="G221" s="636"/>
      <c r="I221" s="636"/>
    </row>
    <row r="222" spans="7:9" s="540" customFormat="1" x14ac:dyDescent="0.25">
      <c r="G222" s="636"/>
      <c r="I222" s="636"/>
    </row>
    <row r="223" spans="7:9" s="540" customFormat="1" x14ac:dyDescent="0.25">
      <c r="G223" s="636"/>
      <c r="I223" s="636"/>
    </row>
    <row r="224" spans="7:9" s="540" customFormat="1" x14ac:dyDescent="0.25">
      <c r="G224" s="636"/>
      <c r="I224" s="636"/>
    </row>
    <row r="225" spans="7:9" s="540" customFormat="1" x14ac:dyDescent="0.25">
      <c r="G225" s="636"/>
      <c r="I225" s="636"/>
    </row>
    <row r="226" spans="7:9" s="540" customFormat="1" x14ac:dyDescent="0.25">
      <c r="G226" s="636"/>
      <c r="I226" s="636"/>
    </row>
    <row r="227" spans="7:9" s="540" customFormat="1" x14ac:dyDescent="0.25">
      <c r="G227" s="636"/>
      <c r="I227" s="636"/>
    </row>
    <row r="228" spans="7:9" s="540" customFormat="1" x14ac:dyDescent="0.25">
      <c r="G228" s="636"/>
      <c r="I228" s="636"/>
    </row>
    <row r="229" spans="7:9" s="540" customFormat="1" x14ac:dyDescent="0.25">
      <c r="G229" s="636"/>
      <c r="I229" s="636"/>
    </row>
    <row r="230" spans="7:9" s="540" customFormat="1" x14ac:dyDescent="0.25">
      <c r="G230" s="636"/>
      <c r="I230" s="636"/>
    </row>
    <row r="231" spans="7:9" s="540" customFormat="1" x14ac:dyDescent="0.25">
      <c r="G231" s="636"/>
      <c r="I231" s="636"/>
    </row>
    <row r="232" spans="7:9" s="540" customFormat="1" x14ac:dyDescent="0.25">
      <c r="G232" s="636"/>
      <c r="I232" s="636"/>
    </row>
    <row r="233" spans="7:9" s="540" customFormat="1" x14ac:dyDescent="0.25">
      <c r="G233" s="636"/>
      <c r="I233" s="636"/>
    </row>
    <row r="234" spans="7:9" s="540" customFormat="1" x14ac:dyDescent="0.25">
      <c r="G234" s="636"/>
      <c r="I234" s="636"/>
    </row>
    <row r="235" spans="7:9" s="540" customFormat="1" x14ac:dyDescent="0.25">
      <c r="G235" s="636"/>
      <c r="I235" s="636"/>
    </row>
    <row r="236" spans="7:9" s="540" customFormat="1" x14ac:dyDescent="0.25">
      <c r="G236" s="636"/>
      <c r="I236" s="636"/>
    </row>
    <row r="237" spans="7:9" s="540" customFormat="1" x14ac:dyDescent="0.25">
      <c r="G237" s="636"/>
      <c r="I237" s="636"/>
    </row>
    <row r="238" spans="7:9" s="540" customFormat="1" x14ac:dyDescent="0.25">
      <c r="G238" s="636"/>
      <c r="I238" s="636"/>
    </row>
    <row r="239" spans="7:9" s="540" customFormat="1" x14ac:dyDescent="0.25">
      <c r="G239" s="636"/>
      <c r="I239" s="636"/>
    </row>
    <row r="240" spans="7:9" s="540" customFormat="1" x14ac:dyDescent="0.25">
      <c r="G240" s="636"/>
      <c r="I240" s="636"/>
    </row>
    <row r="241" spans="7:9" s="540" customFormat="1" x14ac:dyDescent="0.25">
      <c r="G241" s="636"/>
      <c r="I241" s="636"/>
    </row>
    <row r="242" spans="7:9" s="540" customFormat="1" x14ac:dyDescent="0.25">
      <c r="G242" s="636"/>
      <c r="I242" s="636"/>
    </row>
    <row r="243" spans="7:9" s="540" customFormat="1" ht="13.5" customHeight="1" x14ac:dyDescent="0.25">
      <c r="G243" s="636"/>
      <c r="I243" s="636"/>
    </row>
    <row r="244" spans="7:9" s="540" customFormat="1" ht="12.75" customHeight="1" x14ac:dyDescent="0.25">
      <c r="G244" s="636"/>
      <c r="I244" s="636"/>
    </row>
    <row r="245" spans="7:9" s="540" customFormat="1" ht="12.75" customHeight="1" x14ac:dyDescent="0.25">
      <c r="G245" s="636"/>
      <c r="I245" s="636"/>
    </row>
    <row r="246" spans="7:9" s="540" customFormat="1" x14ac:dyDescent="0.25">
      <c r="G246" s="636"/>
      <c r="I246" s="636"/>
    </row>
    <row r="247" spans="7:9" s="540" customFormat="1" x14ac:dyDescent="0.25">
      <c r="G247" s="636"/>
      <c r="I247" s="636"/>
    </row>
    <row r="248" spans="7:9" s="540" customFormat="1" x14ac:dyDescent="0.25">
      <c r="G248" s="636"/>
      <c r="I248" s="636"/>
    </row>
    <row r="249" spans="7:9" s="540" customFormat="1" x14ac:dyDescent="0.25">
      <c r="G249" s="636"/>
      <c r="I249" s="636"/>
    </row>
    <row r="250" spans="7:9" s="540" customFormat="1" x14ac:dyDescent="0.25">
      <c r="G250" s="636"/>
      <c r="I250" s="636"/>
    </row>
    <row r="251" spans="7:9" s="540" customFormat="1" x14ac:dyDescent="0.25">
      <c r="G251" s="636"/>
      <c r="I251" s="636"/>
    </row>
    <row r="252" spans="7:9" s="540" customFormat="1" x14ac:dyDescent="0.25">
      <c r="G252" s="636"/>
      <c r="I252" s="636"/>
    </row>
    <row r="253" spans="7:9" s="540" customFormat="1" x14ac:dyDescent="0.25">
      <c r="G253" s="636"/>
      <c r="I253" s="636"/>
    </row>
    <row r="254" spans="7:9" s="540" customFormat="1" x14ac:dyDescent="0.25">
      <c r="G254" s="636"/>
      <c r="I254" s="636"/>
    </row>
    <row r="255" spans="7:9" s="540" customFormat="1" x14ac:dyDescent="0.25">
      <c r="G255" s="636"/>
      <c r="I255" s="636"/>
    </row>
    <row r="256" spans="7:9" s="540" customFormat="1" x14ac:dyDescent="0.25">
      <c r="G256" s="636"/>
      <c r="I256" s="636"/>
    </row>
    <row r="257" spans="7:9" s="540" customFormat="1" x14ac:dyDescent="0.25">
      <c r="G257" s="636"/>
      <c r="I257" s="636"/>
    </row>
    <row r="258" spans="7:9" s="540" customFormat="1" x14ac:dyDescent="0.25">
      <c r="G258" s="636"/>
      <c r="I258" s="636"/>
    </row>
    <row r="259" spans="7:9" s="540" customFormat="1" x14ac:dyDescent="0.25">
      <c r="G259" s="636"/>
      <c r="I259" s="636"/>
    </row>
    <row r="260" spans="7:9" s="540" customFormat="1" x14ac:dyDescent="0.25">
      <c r="G260" s="636"/>
      <c r="I260" s="636"/>
    </row>
    <row r="261" spans="7:9" s="540" customFormat="1" x14ac:dyDescent="0.25">
      <c r="G261" s="636"/>
      <c r="I261" s="636"/>
    </row>
    <row r="262" spans="7:9" s="540" customFormat="1" x14ac:dyDescent="0.25">
      <c r="G262" s="636"/>
      <c r="I262" s="636"/>
    </row>
    <row r="263" spans="7:9" s="540" customFormat="1" ht="12.75" customHeight="1" x14ac:dyDescent="0.25">
      <c r="G263" s="636"/>
      <c r="I263" s="636"/>
    </row>
    <row r="264" spans="7:9" s="540" customFormat="1" ht="12.75" customHeight="1" x14ac:dyDescent="0.25">
      <c r="G264" s="636"/>
      <c r="I264" s="636"/>
    </row>
    <row r="265" spans="7:9" s="540" customFormat="1" ht="12.75" customHeight="1" x14ac:dyDescent="0.25">
      <c r="G265" s="636"/>
      <c r="I265" s="636"/>
    </row>
    <row r="266" spans="7:9" s="540" customFormat="1" ht="12.75" customHeight="1" x14ac:dyDescent="0.25">
      <c r="G266" s="636"/>
      <c r="I266" s="636"/>
    </row>
    <row r="267" spans="7:9" s="540" customFormat="1" ht="12.75" customHeight="1" x14ac:dyDescent="0.25">
      <c r="G267" s="636"/>
      <c r="I267" s="636"/>
    </row>
    <row r="268" spans="7:9" s="540" customFormat="1" x14ac:dyDescent="0.25">
      <c r="G268" s="636"/>
      <c r="I268" s="636"/>
    </row>
    <row r="269" spans="7:9" s="540" customFormat="1" x14ac:dyDescent="0.25">
      <c r="G269" s="636"/>
      <c r="I269" s="636"/>
    </row>
    <row r="270" spans="7:9" s="540" customFormat="1" x14ac:dyDescent="0.25">
      <c r="G270" s="636"/>
      <c r="I270" s="636"/>
    </row>
    <row r="271" spans="7:9" s="540" customFormat="1" x14ac:dyDescent="0.25">
      <c r="G271" s="636"/>
      <c r="I271" s="636"/>
    </row>
    <row r="272" spans="7:9" s="540" customFormat="1" x14ac:dyDescent="0.25">
      <c r="G272" s="636"/>
      <c r="I272" s="636"/>
    </row>
    <row r="273" spans="7:9" s="540" customFormat="1" x14ac:dyDescent="0.25">
      <c r="G273" s="636"/>
      <c r="I273" s="636"/>
    </row>
    <row r="274" spans="7:9" s="540" customFormat="1" x14ac:dyDescent="0.25">
      <c r="G274" s="636"/>
      <c r="I274" s="636"/>
    </row>
    <row r="275" spans="7:9" s="540" customFormat="1" x14ac:dyDescent="0.25">
      <c r="G275" s="636"/>
      <c r="I275" s="636"/>
    </row>
    <row r="276" spans="7:9" s="540" customFormat="1" x14ac:dyDescent="0.25">
      <c r="G276" s="636"/>
      <c r="I276" s="636"/>
    </row>
    <row r="277" spans="7:9" s="540" customFormat="1" x14ac:dyDescent="0.25">
      <c r="G277" s="636"/>
      <c r="I277" s="636"/>
    </row>
    <row r="278" spans="7:9" s="540" customFormat="1" x14ac:dyDescent="0.25">
      <c r="G278" s="636"/>
      <c r="I278" s="636"/>
    </row>
    <row r="279" spans="7:9" s="540" customFormat="1" x14ac:dyDescent="0.25">
      <c r="G279" s="636"/>
      <c r="I279" s="636"/>
    </row>
    <row r="280" spans="7:9" s="540" customFormat="1" x14ac:dyDescent="0.25">
      <c r="G280" s="636"/>
      <c r="I280" s="636"/>
    </row>
    <row r="281" spans="7:9" s="540" customFormat="1" x14ac:dyDescent="0.25">
      <c r="G281" s="636"/>
      <c r="I281" s="636"/>
    </row>
    <row r="282" spans="7:9" s="540" customFormat="1" x14ac:dyDescent="0.25">
      <c r="G282" s="636"/>
      <c r="I282" s="636"/>
    </row>
    <row r="283" spans="7:9" s="540" customFormat="1" x14ac:dyDescent="0.25">
      <c r="G283" s="636"/>
      <c r="I283" s="636"/>
    </row>
    <row r="284" spans="7:9" s="540" customFormat="1" x14ac:dyDescent="0.25">
      <c r="G284" s="636"/>
      <c r="I284" s="636"/>
    </row>
    <row r="285" spans="7:9" s="540" customFormat="1" x14ac:dyDescent="0.25">
      <c r="G285" s="636"/>
      <c r="I285" s="636"/>
    </row>
    <row r="286" spans="7:9" s="540" customFormat="1" x14ac:dyDescent="0.25">
      <c r="G286" s="636"/>
      <c r="I286" s="636"/>
    </row>
    <row r="287" spans="7:9" s="540" customFormat="1" x14ac:dyDescent="0.25">
      <c r="G287" s="636"/>
      <c r="I287" s="636"/>
    </row>
    <row r="288" spans="7:9" s="540" customFormat="1" x14ac:dyDescent="0.25">
      <c r="G288" s="636"/>
      <c r="I288" s="636"/>
    </row>
    <row r="289" spans="7:9" s="540" customFormat="1" x14ac:dyDescent="0.25">
      <c r="G289" s="636"/>
      <c r="I289" s="636"/>
    </row>
    <row r="290" spans="7:9" s="540" customFormat="1" x14ac:dyDescent="0.25">
      <c r="G290" s="636"/>
      <c r="I290" s="636"/>
    </row>
    <row r="291" spans="7:9" s="540" customFormat="1" x14ac:dyDescent="0.25">
      <c r="G291" s="636"/>
      <c r="I291" s="636"/>
    </row>
    <row r="292" spans="7:9" s="540" customFormat="1" x14ac:dyDescent="0.25">
      <c r="G292" s="636"/>
      <c r="I292" s="636"/>
    </row>
    <row r="293" spans="7:9" s="540" customFormat="1" x14ac:dyDescent="0.25">
      <c r="G293" s="636"/>
      <c r="I293" s="636"/>
    </row>
    <row r="294" spans="7:9" s="540" customFormat="1" x14ac:dyDescent="0.25">
      <c r="G294" s="636"/>
      <c r="I294" s="636"/>
    </row>
    <row r="295" spans="7:9" s="540" customFormat="1" x14ac:dyDescent="0.25">
      <c r="G295" s="636"/>
      <c r="I295" s="636"/>
    </row>
    <row r="296" spans="7:9" s="540" customFormat="1" x14ac:dyDescent="0.25">
      <c r="G296" s="636"/>
      <c r="I296" s="636"/>
    </row>
    <row r="297" spans="7:9" s="540" customFormat="1" x14ac:dyDescent="0.25">
      <c r="G297" s="636"/>
      <c r="I297" s="636"/>
    </row>
    <row r="298" spans="7:9" s="540" customFormat="1" x14ac:dyDescent="0.25">
      <c r="G298" s="636"/>
      <c r="I298" s="636"/>
    </row>
    <row r="299" spans="7:9" s="540" customFormat="1" x14ac:dyDescent="0.25">
      <c r="G299" s="636"/>
      <c r="I299" s="636"/>
    </row>
    <row r="300" spans="7:9" s="540" customFormat="1" x14ac:dyDescent="0.25">
      <c r="G300" s="636"/>
      <c r="I300" s="636"/>
    </row>
    <row r="301" spans="7:9" s="540" customFormat="1" x14ac:dyDescent="0.25">
      <c r="G301" s="636"/>
      <c r="I301" s="636"/>
    </row>
    <row r="302" spans="7:9" s="540" customFormat="1" x14ac:dyDescent="0.25">
      <c r="G302" s="636"/>
      <c r="I302" s="636"/>
    </row>
    <row r="303" spans="7:9" s="540" customFormat="1" x14ac:dyDescent="0.25">
      <c r="G303" s="636"/>
      <c r="I303" s="636"/>
    </row>
    <row r="304" spans="7:9" s="540" customFormat="1" x14ac:dyDescent="0.25">
      <c r="G304" s="636"/>
      <c r="I304" s="636"/>
    </row>
    <row r="305" spans="7:9" s="540" customFormat="1" x14ac:dyDescent="0.25">
      <c r="G305" s="636"/>
      <c r="I305" s="636"/>
    </row>
    <row r="306" spans="7:9" s="540" customFormat="1" x14ac:dyDescent="0.25">
      <c r="G306" s="636"/>
      <c r="I306" s="636"/>
    </row>
    <row r="307" spans="7:9" s="540" customFormat="1" x14ac:dyDescent="0.25">
      <c r="G307" s="636"/>
      <c r="I307" s="636"/>
    </row>
    <row r="308" spans="7:9" s="540" customFormat="1" x14ac:dyDescent="0.25">
      <c r="G308" s="636"/>
      <c r="I308" s="636"/>
    </row>
    <row r="309" spans="7:9" s="540" customFormat="1" x14ac:dyDescent="0.25">
      <c r="G309" s="636"/>
      <c r="I309" s="636"/>
    </row>
    <row r="310" spans="7:9" s="540" customFormat="1" x14ac:dyDescent="0.25">
      <c r="G310" s="636"/>
      <c r="I310" s="636"/>
    </row>
    <row r="311" spans="7:9" s="540" customFormat="1" ht="12.75" customHeight="1" x14ac:dyDescent="0.25">
      <c r="G311" s="636"/>
      <c r="I311" s="636"/>
    </row>
    <row r="312" spans="7:9" s="540" customFormat="1" ht="12.75" customHeight="1" x14ac:dyDescent="0.25">
      <c r="G312" s="636"/>
      <c r="I312" s="636"/>
    </row>
    <row r="313" spans="7:9" s="540" customFormat="1" ht="12.75" customHeight="1" x14ac:dyDescent="0.25">
      <c r="G313" s="636"/>
      <c r="I313" s="636"/>
    </row>
    <row r="314" spans="7:9" s="540" customFormat="1" ht="12.75" customHeight="1" x14ac:dyDescent="0.25">
      <c r="G314" s="636"/>
      <c r="I314" s="636"/>
    </row>
    <row r="315" spans="7:9" s="540" customFormat="1" ht="12.75" customHeight="1" x14ac:dyDescent="0.25">
      <c r="G315" s="636"/>
      <c r="I315" s="636"/>
    </row>
    <row r="316" spans="7:9" s="540" customFormat="1" ht="12.75" customHeight="1" x14ac:dyDescent="0.25">
      <c r="G316" s="636"/>
      <c r="I316" s="636"/>
    </row>
    <row r="317" spans="7:9" s="540" customFormat="1" x14ac:dyDescent="0.25">
      <c r="G317" s="636"/>
      <c r="I317" s="636"/>
    </row>
    <row r="318" spans="7:9" s="540" customFormat="1" x14ac:dyDescent="0.25">
      <c r="G318" s="636"/>
      <c r="I318" s="636"/>
    </row>
    <row r="319" spans="7:9" s="540" customFormat="1" x14ac:dyDescent="0.25">
      <c r="G319" s="636"/>
      <c r="I319" s="636"/>
    </row>
    <row r="320" spans="7:9" s="540" customFormat="1" x14ac:dyDescent="0.25">
      <c r="G320" s="636"/>
      <c r="I320" s="636"/>
    </row>
    <row r="321" spans="7:9" s="540" customFormat="1" x14ac:dyDescent="0.25">
      <c r="G321" s="636"/>
      <c r="I321" s="636"/>
    </row>
    <row r="322" spans="7:9" s="540" customFormat="1" x14ac:dyDescent="0.25">
      <c r="G322" s="636"/>
      <c r="I322" s="636"/>
    </row>
    <row r="323" spans="7:9" s="540" customFormat="1" x14ac:dyDescent="0.25">
      <c r="G323" s="636"/>
      <c r="I323" s="636"/>
    </row>
    <row r="324" spans="7:9" s="540" customFormat="1" x14ac:dyDescent="0.25">
      <c r="G324" s="636"/>
      <c r="I324" s="636"/>
    </row>
    <row r="325" spans="7:9" s="540" customFormat="1" x14ac:dyDescent="0.25">
      <c r="G325" s="636"/>
      <c r="I325" s="636"/>
    </row>
    <row r="326" spans="7:9" s="540" customFormat="1" x14ac:dyDescent="0.25">
      <c r="G326" s="636"/>
      <c r="I326" s="63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6:N36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  <pageSetup paperSize="9"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25"/>
  <sheetViews>
    <sheetView topLeftCell="L1" workbookViewId="0">
      <selection activeCell="AH38" sqref="A3:AH38"/>
    </sheetView>
  </sheetViews>
  <sheetFormatPr defaultRowHeight="15" x14ac:dyDescent="0.25"/>
  <cols>
    <col min="1" max="1" width="9.28515625" customWidth="1"/>
    <col min="2" max="2" width="27.7109375" customWidth="1"/>
    <col min="3" max="5" width="5.140625" hidden="1" customWidth="1"/>
    <col min="6" max="6" width="10.28515625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</cols>
  <sheetData>
    <row r="1" spans="1:32" ht="0.75" customHeight="1" x14ac:dyDescent="0.25"/>
    <row r="2" spans="1:32" ht="15" customHeight="1" x14ac:dyDescent="0.3">
      <c r="AA2" s="1736"/>
      <c r="AB2" s="1736"/>
      <c r="AC2" s="1736"/>
      <c r="AD2" s="1736"/>
      <c r="AE2" s="2"/>
    </row>
    <row r="3" spans="1:32" ht="36" customHeight="1" x14ac:dyDescent="0.35"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3"/>
      <c r="AD3" s="3" t="s">
        <v>271</v>
      </c>
      <c r="AE3" s="3"/>
      <c r="AF3" s="3"/>
    </row>
    <row r="4" spans="1:32" ht="21.75" customHeight="1" thickBot="1" x14ac:dyDescent="0.35">
      <c r="A4" s="1739" t="s">
        <v>272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58"/>
      <c r="AF4" s="1758"/>
    </row>
    <row r="5" spans="1:32" s="4" customFormat="1" ht="25.5" customHeight="1" thickBot="1" x14ac:dyDescent="0.3">
      <c r="A5" s="1740" t="s">
        <v>2</v>
      </c>
      <c r="B5" s="1783" t="s">
        <v>3</v>
      </c>
      <c r="C5" s="5"/>
      <c r="D5" s="5"/>
      <c r="E5" s="5"/>
      <c r="F5" s="1740" t="s">
        <v>213</v>
      </c>
      <c r="G5" s="1740" t="s">
        <v>5</v>
      </c>
      <c r="H5" s="1784" t="s">
        <v>6</v>
      </c>
      <c r="I5" s="1787" t="s">
        <v>7</v>
      </c>
      <c r="J5" s="1748" t="s">
        <v>273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62"/>
      <c r="U5" s="1748" t="s">
        <v>274</v>
      </c>
      <c r="V5" s="1748"/>
      <c r="W5" s="1748"/>
      <c r="X5" s="1748"/>
      <c r="Y5" s="1748"/>
      <c r="Z5" s="1748"/>
      <c r="AA5" s="1748"/>
      <c r="AB5" s="1748"/>
      <c r="AC5" s="1748"/>
      <c r="AD5" s="1762"/>
      <c r="AE5" s="1764" t="s">
        <v>10</v>
      </c>
      <c r="AF5" s="1710" t="s">
        <v>11</v>
      </c>
    </row>
    <row r="6" spans="1:32" s="4" customFormat="1" ht="27.75" customHeight="1" thickBot="1" x14ac:dyDescent="0.3">
      <c r="A6" s="1740"/>
      <c r="B6" s="1783"/>
      <c r="C6" s="5"/>
      <c r="D6" s="5"/>
      <c r="E6" s="5"/>
      <c r="F6" s="1740"/>
      <c r="G6" s="1740"/>
      <c r="H6" s="1785"/>
      <c r="I6" s="1788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63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63"/>
      <c r="AE6" s="1764"/>
      <c r="AF6" s="1710"/>
    </row>
    <row r="7" spans="1:32" s="4" customFormat="1" ht="18" customHeight="1" thickBot="1" x14ac:dyDescent="0.3">
      <c r="A7" s="1740"/>
      <c r="B7" s="1783"/>
      <c r="C7" s="5"/>
      <c r="D7" s="5"/>
      <c r="E7" s="5"/>
      <c r="F7" s="1740"/>
      <c r="G7" s="1740"/>
      <c r="H7" s="1785"/>
      <c r="I7" s="1788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20</v>
      </c>
      <c r="T7" s="1765" t="s">
        <v>21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20</v>
      </c>
      <c r="AD7" s="1765" t="s">
        <v>21</v>
      </c>
      <c r="AE7" s="1764"/>
      <c r="AF7" s="1710"/>
    </row>
    <row r="8" spans="1:32" s="4" customFormat="1" ht="168.75" customHeight="1" thickBot="1" x14ac:dyDescent="0.3">
      <c r="A8" s="1740"/>
      <c r="B8" s="1783"/>
      <c r="C8" s="5"/>
      <c r="D8" s="5"/>
      <c r="E8" s="5"/>
      <c r="F8" s="1740"/>
      <c r="G8" s="1740"/>
      <c r="H8" s="1786"/>
      <c r="I8" s="1789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66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66"/>
      <c r="AE8" s="1764"/>
      <c r="AF8" s="1710"/>
    </row>
    <row r="9" spans="1:32" s="4" customFormat="1" ht="18.75" customHeight="1" thickBot="1" x14ac:dyDescent="0.3">
      <c r="A9" s="415"/>
      <c r="B9" s="416"/>
      <c r="C9" s="416"/>
      <c r="D9" s="416"/>
      <c r="E9" s="416"/>
      <c r="F9" s="413"/>
      <c r="G9" s="416"/>
      <c r="H9" s="416"/>
      <c r="I9" s="645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5"/>
      <c r="U9" s="416"/>
      <c r="V9" s="416"/>
      <c r="W9" s="416"/>
      <c r="X9" s="416"/>
      <c r="Y9" s="416"/>
      <c r="Z9" s="416"/>
      <c r="AA9" s="416"/>
      <c r="AB9" s="416"/>
      <c r="AC9" s="416"/>
      <c r="AD9" s="415"/>
      <c r="AE9" s="646"/>
      <c r="AF9" s="205"/>
    </row>
    <row r="10" spans="1:32" s="7" customFormat="1" ht="34.5" customHeight="1" thickBot="1" x14ac:dyDescent="0.3">
      <c r="A10" s="647" t="s">
        <v>275</v>
      </c>
      <c r="B10" s="1069" t="s">
        <v>276</v>
      </c>
      <c r="C10" s="295"/>
      <c r="D10" s="295"/>
      <c r="E10" s="649"/>
      <c r="F10" s="650">
        <f>I10/30</f>
        <v>1.8</v>
      </c>
      <c r="G10" s="449">
        <v>54</v>
      </c>
      <c r="H10" s="651">
        <f t="shared" ref="H10:H25" si="0">I10/30</f>
        <v>1.8</v>
      </c>
      <c r="I10" s="650">
        <f>J10+U10</f>
        <v>54</v>
      </c>
      <c r="J10" s="652">
        <f>K10+O10</f>
        <v>54</v>
      </c>
      <c r="K10" s="653">
        <f>SUM(L10:N10)</f>
        <v>34</v>
      </c>
      <c r="L10" s="653">
        <v>24</v>
      </c>
      <c r="M10" s="653"/>
      <c r="N10" s="653">
        <v>10</v>
      </c>
      <c r="O10" s="653">
        <v>20</v>
      </c>
      <c r="P10" s="653"/>
      <c r="Q10" s="653"/>
      <c r="R10" s="653"/>
      <c r="S10" s="653" t="s">
        <v>58</v>
      </c>
      <c r="T10" s="654"/>
      <c r="U10" s="655"/>
      <c r="V10" s="653"/>
      <c r="W10" s="653"/>
      <c r="X10" s="653"/>
      <c r="Y10" s="653"/>
      <c r="Z10" s="653"/>
      <c r="AA10" s="653"/>
      <c r="AB10" s="653"/>
      <c r="AC10" s="653"/>
      <c r="AD10" s="654"/>
      <c r="AE10" s="12"/>
      <c r="AF10" s="13"/>
    </row>
    <row r="11" spans="1:32" s="7" customFormat="1" ht="30.75" customHeight="1" thickBot="1" x14ac:dyDescent="0.3">
      <c r="A11" s="647" t="s">
        <v>277</v>
      </c>
      <c r="B11" s="1069" t="s">
        <v>278</v>
      </c>
      <c r="C11" s="295"/>
      <c r="D11" s="295"/>
      <c r="E11" s="649"/>
      <c r="F11" s="650">
        <f t="shared" ref="F11:F25" si="1">I11/30</f>
        <v>4.2666666666666666</v>
      </c>
      <c r="G11" s="449">
        <v>216</v>
      </c>
      <c r="H11" s="651">
        <f t="shared" si="0"/>
        <v>4.2666666666666666</v>
      </c>
      <c r="I11" s="650">
        <f t="shared" ref="I11:I25" si="2">J11+U11</f>
        <v>128</v>
      </c>
      <c r="J11" s="652">
        <f t="shared" ref="J11:J24" si="3">K11+O11</f>
        <v>62</v>
      </c>
      <c r="K11" s="653">
        <f t="shared" ref="K11:K24" si="4">SUM(L11:N11)</f>
        <v>30</v>
      </c>
      <c r="L11" s="296"/>
      <c r="M11" s="296"/>
      <c r="N11" s="296">
        <v>30</v>
      </c>
      <c r="O11" s="296">
        <v>32</v>
      </c>
      <c r="P11" s="296"/>
      <c r="Q11" s="296"/>
      <c r="R11" s="296"/>
      <c r="S11" s="296"/>
      <c r="T11" s="297" t="s">
        <v>62</v>
      </c>
      <c r="U11" s="656">
        <f t="shared" ref="U11:U25" si="5">V11+Z11</f>
        <v>66</v>
      </c>
      <c r="V11" s="653">
        <f t="shared" ref="V11:V25" si="6">SUM(W11:Y11)</f>
        <v>34</v>
      </c>
      <c r="W11" s="296"/>
      <c r="X11" s="296"/>
      <c r="Y11" s="296">
        <v>34</v>
      </c>
      <c r="Z11" s="296">
        <v>32</v>
      </c>
      <c r="AA11" s="296"/>
      <c r="AB11" s="296"/>
      <c r="AC11" s="296"/>
      <c r="AD11" s="297" t="s">
        <v>62</v>
      </c>
      <c r="AE11" s="12"/>
      <c r="AF11" s="14"/>
    </row>
    <row r="12" spans="1:32" s="7" customFormat="1" ht="30.75" customHeight="1" thickBot="1" x14ac:dyDescent="0.3">
      <c r="A12" s="647" t="s">
        <v>279</v>
      </c>
      <c r="B12" s="1069" t="s">
        <v>280</v>
      </c>
      <c r="C12" s="295"/>
      <c r="D12" s="295"/>
      <c r="E12" s="649"/>
      <c r="F12" s="650">
        <f t="shared" si="1"/>
        <v>5.4</v>
      </c>
      <c r="G12" s="449">
        <v>162</v>
      </c>
      <c r="H12" s="651">
        <f t="shared" si="0"/>
        <v>5.4</v>
      </c>
      <c r="I12" s="650">
        <f t="shared" si="2"/>
        <v>162</v>
      </c>
      <c r="J12" s="652">
        <f t="shared" si="3"/>
        <v>68</v>
      </c>
      <c r="K12" s="653">
        <f t="shared" si="4"/>
        <v>48</v>
      </c>
      <c r="L12" s="296"/>
      <c r="M12" s="296"/>
      <c r="N12" s="296">
        <v>48</v>
      </c>
      <c r="O12" s="296">
        <v>20</v>
      </c>
      <c r="P12" s="296"/>
      <c r="Q12" s="296"/>
      <c r="R12" s="296"/>
      <c r="S12" s="296"/>
      <c r="T12" s="297" t="s">
        <v>62</v>
      </c>
      <c r="U12" s="656">
        <f t="shared" si="5"/>
        <v>94</v>
      </c>
      <c r="V12" s="653">
        <f t="shared" si="6"/>
        <v>68</v>
      </c>
      <c r="W12" s="296"/>
      <c r="X12" s="296"/>
      <c r="Y12" s="296">
        <v>68</v>
      </c>
      <c r="Z12" s="296">
        <v>26</v>
      </c>
      <c r="AA12" s="296"/>
      <c r="AB12" s="296"/>
      <c r="AC12" s="296"/>
      <c r="AD12" s="563" t="s">
        <v>62</v>
      </c>
      <c r="AE12" s="12"/>
      <c r="AF12" s="14"/>
    </row>
    <row r="13" spans="1:32" s="7" customFormat="1" ht="21" customHeight="1" thickBot="1" x14ac:dyDescent="0.3">
      <c r="A13" s="647" t="s">
        <v>281</v>
      </c>
      <c r="B13" s="1069" t="s">
        <v>47</v>
      </c>
      <c r="C13" s="572"/>
      <c r="D13" s="572"/>
      <c r="E13" s="657"/>
      <c r="F13" s="650">
        <f t="shared" si="1"/>
        <v>1.8</v>
      </c>
      <c r="G13" s="203">
        <v>54</v>
      </c>
      <c r="H13" s="651">
        <f t="shared" si="0"/>
        <v>1.8</v>
      </c>
      <c r="I13" s="650">
        <f t="shared" si="2"/>
        <v>54</v>
      </c>
      <c r="J13" s="652"/>
      <c r="K13" s="653"/>
      <c r="L13" s="296"/>
      <c r="M13" s="296"/>
      <c r="N13" s="296"/>
      <c r="O13" s="658"/>
      <c r="P13" s="658"/>
      <c r="Q13" s="658"/>
      <c r="R13" s="658"/>
      <c r="S13" s="658"/>
      <c r="T13" s="659"/>
      <c r="U13" s="656">
        <f t="shared" si="5"/>
        <v>54</v>
      </c>
      <c r="V13" s="653">
        <f t="shared" si="6"/>
        <v>32</v>
      </c>
      <c r="W13" s="296">
        <v>22</v>
      </c>
      <c r="X13" s="296"/>
      <c r="Y13" s="296">
        <v>10</v>
      </c>
      <c r="Z13" s="658">
        <v>22</v>
      </c>
      <c r="AA13" s="658"/>
      <c r="AB13" s="658"/>
      <c r="AC13" s="658"/>
      <c r="AD13" s="658" t="s">
        <v>62</v>
      </c>
      <c r="AE13" s="659" t="s">
        <v>62</v>
      </c>
      <c r="AF13" s="14"/>
    </row>
    <row r="14" spans="1:32" s="15" customFormat="1" ht="21" customHeight="1" thickBot="1" x14ac:dyDescent="0.3">
      <c r="A14" s="647" t="s">
        <v>183</v>
      </c>
      <c r="B14" s="1277" t="s">
        <v>282</v>
      </c>
      <c r="C14" s="295"/>
      <c r="D14" s="295"/>
      <c r="E14" s="649"/>
      <c r="F14" s="650">
        <f t="shared" si="1"/>
        <v>4.5</v>
      </c>
      <c r="G14" s="449">
        <v>135</v>
      </c>
      <c r="H14" s="651">
        <f t="shared" si="0"/>
        <v>4.5</v>
      </c>
      <c r="I14" s="650">
        <f t="shared" si="2"/>
        <v>135</v>
      </c>
      <c r="J14" s="652">
        <f t="shared" si="3"/>
        <v>54</v>
      </c>
      <c r="K14" s="653">
        <f t="shared" si="4"/>
        <v>24</v>
      </c>
      <c r="L14" s="296">
        <v>14</v>
      </c>
      <c r="M14" s="562"/>
      <c r="N14" s="562">
        <v>10</v>
      </c>
      <c r="O14" s="562">
        <v>30</v>
      </c>
      <c r="P14" s="562"/>
      <c r="Q14" s="562"/>
      <c r="R14" s="562"/>
      <c r="S14" s="562"/>
      <c r="T14" s="563" t="s">
        <v>62</v>
      </c>
      <c r="U14" s="656">
        <f t="shared" si="5"/>
        <v>81</v>
      </c>
      <c r="V14" s="653">
        <f t="shared" si="6"/>
        <v>46</v>
      </c>
      <c r="W14" s="562">
        <v>28</v>
      </c>
      <c r="X14" s="562"/>
      <c r="Y14" s="562">
        <v>18</v>
      </c>
      <c r="Z14" s="562">
        <v>35</v>
      </c>
      <c r="AA14" s="562"/>
      <c r="AB14" s="562"/>
      <c r="AC14" s="562" t="s">
        <v>58</v>
      </c>
      <c r="AD14" s="563"/>
      <c r="AE14" s="12"/>
      <c r="AF14" s="14"/>
    </row>
    <row r="15" spans="1:32" s="15" customFormat="1" ht="21" customHeight="1" thickBot="1" x14ac:dyDescent="0.3">
      <c r="A15" s="647" t="s">
        <v>283</v>
      </c>
      <c r="B15" s="1277" t="s">
        <v>284</v>
      </c>
      <c r="C15" s="295"/>
      <c r="D15" s="295"/>
      <c r="E15" s="649"/>
      <c r="F15" s="650">
        <f t="shared" si="1"/>
        <v>2.7</v>
      </c>
      <c r="G15" s="449">
        <v>81</v>
      </c>
      <c r="H15" s="651">
        <f t="shared" si="0"/>
        <v>2.7</v>
      </c>
      <c r="I15" s="650">
        <f t="shared" si="2"/>
        <v>81</v>
      </c>
      <c r="J15" s="652">
        <f t="shared" si="3"/>
        <v>0</v>
      </c>
      <c r="K15" s="653">
        <f t="shared" si="4"/>
        <v>0</v>
      </c>
      <c r="L15" s="296"/>
      <c r="M15" s="562"/>
      <c r="N15" s="562"/>
      <c r="O15" s="562"/>
      <c r="P15" s="562"/>
      <c r="Q15" s="562"/>
      <c r="R15" s="562"/>
      <c r="S15" s="562"/>
      <c r="T15" s="563"/>
      <c r="U15" s="656">
        <f t="shared" si="5"/>
        <v>81</v>
      </c>
      <c r="V15" s="653">
        <f t="shared" si="6"/>
        <v>48</v>
      </c>
      <c r="W15" s="562">
        <v>34</v>
      </c>
      <c r="X15" s="562"/>
      <c r="Y15" s="562">
        <v>14</v>
      </c>
      <c r="Z15" s="562">
        <v>33</v>
      </c>
      <c r="AA15" s="562"/>
      <c r="AB15" s="562"/>
      <c r="AC15" s="562"/>
      <c r="AD15" s="563" t="s">
        <v>62</v>
      </c>
      <c r="AE15" s="12"/>
      <c r="AF15" s="14"/>
    </row>
    <row r="16" spans="1:32" s="7" customFormat="1" ht="30" customHeight="1" thickBot="1" x14ac:dyDescent="0.3">
      <c r="A16" s="647" t="s">
        <v>285</v>
      </c>
      <c r="B16" s="1069" t="s">
        <v>286</v>
      </c>
      <c r="C16" s="295"/>
      <c r="D16" s="295"/>
      <c r="E16" s="649"/>
      <c r="F16" s="650">
        <f t="shared" si="1"/>
        <v>1.8</v>
      </c>
      <c r="G16" s="449">
        <v>54</v>
      </c>
      <c r="H16" s="651">
        <f t="shared" si="0"/>
        <v>1.8</v>
      </c>
      <c r="I16" s="650">
        <f t="shared" si="2"/>
        <v>54</v>
      </c>
      <c r="J16" s="652">
        <f t="shared" si="3"/>
        <v>54</v>
      </c>
      <c r="K16" s="653">
        <f t="shared" si="4"/>
        <v>34</v>
      </c>
      <c r="L16" s="296">
        <v>24</v>
      </c>
      <c r="M16" s="566"/>
      <c r="N16" s="566">
        <v>10</v>
      </c>
      <c r="O16" s="566">
        <v>20</v>
      </c>
      <c r="P16" s="295"/>
      <c r="Q16" s="566"/>
      <c r="R16" s="566"/>
      <c r="S16" s="566" t="s">
        <v>58</v>
      </c>
      <c r="T16" s="567"/>
      <c r="U16" s="656"/>
      <c r="V16" s="653"/>
      <c r="W16" s="566"/>
      <c r="X16" s="566"/>
      <c r="Y16" s="566"/>
      <c r="Z16" s="566"/>
      <c r="AA16" s="566"/>
      <c r="AB16" s="566"/>
      <c r="AC16" s="660"/>
      <c r="AD16" s="563"/>
      <c r="AE16" s="30"/>
      <c r="AF16" s="31"/>
    </row>
    <row r="17" spans="1:33" s="38" customFormat="1" ht="33" customHeight="1" thickBot="1" x14ac:dyDescent="0.25">
      <c r="A17" s="647" t="s">
        <v>187</v>
      </c>
      <c r="B17" s="1069" t="s">
        <v>287</v>
      </c>
      <c r="C17" s="295"/>
      <c r="D17" s="295"/>
      <c r="E17" s="649"/>
      <c r="F17" s="650">
        <f t="shared" si="1"/>
        <v>6.3</v>
      </c>
      <c r="G17" s="449">
        <v>189</v>
      </c>
      <c r="H17" s="651">
        <f t="shared" si="0"/>
        <v>6.3</v>
      </c>
      <c r="I17" s="650">
        <f t="shared" si="2"/>
        <v>189</v>
      </c>
      <c r="J17" s="652">
        <f t="shared" si="3"/>
        <v>189</v>
      </c>
      <c r="K17" s="653">
        <f t="shared" si="4"/>
        <v>86</v>
      </c>
      <c r="L17" s="572">
        <v>52</v>
      </c>
      <c r="M17" s="572"/>
      <c r="N17" s="295">
        <v>34</v>
      </c>
      <c r="O17" s="295">
        <v>103</v>
      </c>
      <c r="P17" s="14"/>
      <c r="Q17" s="572"/>
      <c r="R17" s="572"/>
      <c r="S17" s="572" t="s">
        <v>58</v>
      </c>
      <c r="T17" s="563"/>
      <c r="U17" s="656"/>
      <c r="V17" s="653"/>
      <c r="W17" s="572"/>
      <c r="X17" s="572"/>
      <c r="Y17" s="295"/>
      <c r="Z17" s="295"/>
      <c r="AA17" s="295"/>
      <c r="AB17" s="295"/>
      <c r="AC17" s="295"/>
      <c r="AD17" s="574"/>
      <c r="AE17" s="34"/>
      <c r="AF17" s="37"/>
    </row>
    <row r="18" spans="1:33" s="7" customFormat="1" ht="32.25" customHeight="1" thickBot="1" x14ac:dyDescent="0.3">
      <c r="A18" s="647" t="s">
        <v>288</v>
      </c>
      <c r="B18" s="1069" t="s">
        <v>289</v>
      </c>
      <c r="C18" s="593"/>
      <c r="D18" s="593"/>
      <c r="E18" s="661"/>
      <c r="F18" s="650">
        <f>I18/30</f>
        <v>4.5</v>
      </c>
      <c r="G18" s="449">
        <v>135</v>
      </c>
      <c r="H18" s="651">
        <f t="shared" si="0"/>
        <v>4.5</v>
      </c>
      <c r="I18" s="650">
        <f t="shared" si="2"/>
        <v>135</v>
      </c>
      <c r="J18" s="652">
        <f t="shared" si="3"/>
        <v>135</v>
      </c>
      <c r="K18" s="653">
        <f t="shared" si="4"/>
        <v>64</v>
      </c>
      <c r="L18" s="572">
        <v>40</v>
      </c>
      <c r="M18" s="572"/>
      <c r="N18" s="572">
        <v>24</v>
      </c>
      <c r="O18" s="572">
        <v>71</v>
      </c>
      <c r="P18" s="578"/>
      <c r="Q18" s="578"/>
      <c r="R18" s="578"/>
      <c r="S18" s="578"/>
      <c r="T18" s="579" t="s">
        <v>62</v>
      </c>
      <c r="U18" s="656"/>
      <c r="V18" s="653"/>
      <c r="W18" s="572"/>
      <c r="X18" s="572"/>
      <c r="Y18" s="295"/>
      <c r="Z18" s="295"/>
      <c r="AA18" s="296"/>
      <c r="AB18" s="296"/>
      <c r="AC18" s="295"/>
      <c r="AD18" s="563"/>
      <c r="AE18" s="30"/>
      <c r="AF18" s="39"/>
    </row>
    <row r="19" spans="1:33" s="7" customFormat="1" ht="32.25" customHeight="1" thickBot="1" x14ac:dyDescent="0.3">
      <c r="A19" s="647" t="s">
        <v>290</v>
      </c>
      <c r="B19" s="1069" t="s">
        <v>291</v>
      </c>
      <c r="C19" s="558"/>
      <c r="D19" s="592"/>
      <c r="E19" s="662"/>
      <c r="F19" s="650">
        <f t="shared" si="1"/>
        <v>7.2</v>
      </c>
      <c r="G19" s="663" t="s">
        <v>292</v>
      </c>
      <c r="H19" s="651">
        <f t="shared" si="0"/>
        <v>7.2</v>
      </c>
      <c r="I19" s="650">
        <f t="shared" si="2"/>
        <v>216</v>
      </c>
      <c r="J19" s="652"/>
      <c r="K19" s="653"/>
      <c r="L19" s="295"/>
      <c r="M19" s="295"/>
      <c r="N19" s="295"/>
      <c r="O19" s="295"/>
      <c r="P19" s="296"/>
      <c r="Q19" s="296"/>
      <c r="R19" s="296"/>
      <c r="S19" s="664"/>
      <c r="T19" s="297"/>
      <c r="U19" s="656">
        <f t="shared" si="5"/>
        <v>216</v>
      </c>
      <c r="V19" s="653">
        <f t="shared" si="6"/>
        <v>92</v>
      </c>
      <c r="W19" s="295">
        <v>62</v>
      </c>
      <c r="X19" s="295"/>
      <c r="Y19" s="295">
        <v>30</v>
      </c>
      <c r="Z19" s="295">
        <v>124</v>
      </c>
      <c r="AA19" s="572" t="s">
        <v>231</v>
      </c>
      <c r="AB19" s="296"/>
      <c r="AC19" s="296" t="s">
        <v>58</v>
      </c>
      <c r="AD19" s="297"/>
      <c r="AE19" s="30"/>
      <c r="AF19" s="39"/>
    </row>
    <row r="20" spans="1:33" s="215" customFormat="1" ht="32.25" customHeight="1" thickBot="1" x14ac:dyDescent="0.3">
      <c r="A20" s="647" t="s">
        <v>293</v>
      </c>
      <c r="B20" s="1069" t="s">
        <v>294</v>
      </c>
      <c r="C20" s="665"/>
      <c r="D20" s="665"/>
      <c r="E20" s="666"/>
      <c r="F20" s="650">
        <f t="shared" si="1"/>
        <v>7.2</v>
      </c>
      <c r="G20" s="667">
        <v>216</v>
      </c>
      <c r="H20" s="651">
        <f t="shared" si="0"/>
        <v>7.2</v>
      </c>
      <c r="I20" s="650">
        <f t="shared" si="2"/>
        <v>216</v>
      </c>
      <c r="J20" s="652"/>
      <c r="K20" s="653"/>
      <c r="L20" s="572"/>
      <c r="M20" s="572"/>
      <c r="N20" s="572"/>
      <c r="O20" s="295"/>
      <c r="P20" s="578"/>
      <c r="Q20" s="578"/>
      <c r="R20" s="578"/>
      <c r="S20" s="668"/>
      <c r="T20" s="579"/>
      <c r="U20" s="656">
        <f t="shared" si="5"/>
        <v>216</v>
      </c>
      <c r="V20" s="653">
        <f t="shared" si="6"/>
        <v>78</v>
      </c>
      <c r="W20" s="572">
        <v>42</v>
      </c>
      <c r="X20" s="572"/>
      <c r="Y20" s="572">
        <v>36</v>
      </c>
      <c r="Z20" s="572">
        <v>138</v>
      </c>
      <c r="AA20" s="578"/>
      <c r="AB20" s="578"/>
      <c r="AC20" s="578" t="s">
        <v>58</v>
      </c>
      <c r="AD20" s="579"/>
      <c r="AE20" s="669" t="s">
        <v>261</v>
      </c>
      <c r="AF20" s="670"/>
    </row>
    <row r="21" spans="1:33" s="7" customFormat="1" ht="32.25" customHeight="1" thickBot="1" x14ac:dyDescent="0.3">
      <c r="A21" s="647" t="s">
        <v>226</v>
      </c>
      <c r="B21" s="1069" t="s">
        <v>47</v>
      </c>
      <c r="C21" s="593"/>
      <c r="D21" s="593"/>
      <c r="E21" s="661"/>
      <c r="F21" s="650">
        <f t="shared" si="1"/>
        <v>4.5</v>
      </c>
      <c r="G21" s="449">
        <v>135</v>
      </c>
      <c r="H21" s="651">
        <f t="shared" si="0"/>
        <v>4.5</v>
      </c>
      <c r="I21" s="650">
        <f t="shared" si="2"/>
        <v>135</v>
      </c>
      <c r="J21" s="652"/>
      <c r="K21" s="653"/>
      <c r="L21" s="295"/>
      <c r="M21" s="295"/>
      <c r="N21" s="295"/>
      <c r="O21" s="295"/>
      <c r="P21" s="296"/>
      <c r="Q21" s="296"/>
      <c r="R21" s="296"/>
      <c r="S21" s="296"/>
      <c r="T21" s="297"/>
      <c r="U21" s="656">
        <f t="shared" si="5"/>
        <v>135</v>
      </c>
      <c r="V21" s="653">
        <f t="shared" si="6"/>
        <v>54</v>
      </c>
      <c r="W21" s="295">
        <v>34</v>
      </c>
      <c r="X21" s="295"/>
      <c r="Y21" s="295">
        <v>20</v>
      </c>
      <c r="Z21" s="295">
        <v>81</v>
      </c>
      <c r="AA21" s="296"/>
      <c r="AB21" s="296"/>
      <c r="AC21" s="296" t="s">
        <v>58</v>
      </c>
      <c r="AD21" s="563"/>
      <c r="AE21" s="30"/>
      <c r="AF21" s="39"/>
    </row>
    <row r="22" spans="1:33" s="7" customFormat="1" ht="32.25" customHeight="1" thickBot="1" x14ac:dyDescent="0.3">
      <c r="A22" s="647" t="s">
        <v>229</v>
      </c>
      <c r="B22" s="1069" t="s">
        <v>295</v>
      </c>
      <c r="C22" s="593"/>
      <c r="D22" s="593"/>
      <c r="E22" s="661"/>
      <c r="F22" s="650">
        <f t="shared" si="1"/>
        <v>4.5</v>
      </c>
      <c r="G22" s="449">
        <v>136</v>
      </c>
      <c r="H22" s="651">
        <f t="shared" si="0"/>
        <v>4.5</v>
      </c>
      <c r="I22" s="650">
        <f t="shared" si="2"/>
        <v>135</v>
      </c>
      <c r="J22" s="652">
        <f t="shared" si="3"/>
        <v>135</v>
      </c>
      <c r="K22" s="653">
        <f t="shared" si="4"/>
        <v>48</v>
      </c>
      <c r="L22" s="566">
        <v>38</v>
      </c>
      <c r="M22" s="566"/>
      <c r="N22" s="566">
        <v>10</v>
      </c>
      <c r="O22" s="566">
        <v>87</v>
      </c>
      <c r="P22" s="562"/>
      <c r="Q22" s="562"/>
      <c r="R22" s="296"/>
      <c r="S22" s="562" t="s">
        <v>58</v>
      </c>
      <c r="T22" s="549"/>
      <c r="U22" s="656"/>
      <c r="V22" s="653"/>
      <c r="W22" s="295"/>
      <c r="X22" s="295"/>
      <c r="Y22" s="295"/>
      <c r="Z22" s="295"/>
      <c r="AA22" s="296"/>
      <c r="AB22" s="296"/>
      <c r="AC22" s="296"/>
      <c r="AD22" s="563"/>
      <c r="AE22" s="30"/>
      <c r="AF22" s="39"/>
    </row>
    <row r="23" spans="1:33" s="7" customFormat="1" ht="32.25" customHeight="1" thickBot="1" x14ac:dyDescent="0.3">
      <c r="A23" s="647" t="s">
        <v>296</v>
      </c>
      <c r="B23" s="1069" t="s">
        <v>297</v>
      </c>
      <c r="C23" s="593"/>
      <c r="D23" s="593"/>
      <c r="E23" s="661"/>
      <c r="F23" s="650">
        <f t="shared" si="1"/>
        <v>4.5</v>
      </c>
      <c r="G23" s="449">
        <v>135</v>
      </c>
      <c r="H23" s="651">
        <f t="shared" si="0"/>
        <v>4.5</v>
      </c>
      <c r="I23" s="650">
        <f t="shared" si="2"/>
        <v>135</v>
      </c>
      <c r="J23" s="652"/>
      <c r="K23" s="653"/>
      <c r="L23" s="566"/>
      <c r="M23" s="566"/>
      <c r="N23" s="566"/>
      <c r="O23" s="566"/>
      <c r="P23" s="562"/>
      <c r="Q23" s="562"/>
      <c r="R23" s="296"/>
      <c r="S23" s="562"/>
      <c r="T23" s="549"/>
      <c r="U23" s="656">
        <f t="shared" si="5"/>
        <v>135</v>
      </c>
      <c r="V23" s="653">
        <f t="shared" si="6"/>
        <v>60</v>
      </c>
      <c r="W23" s="295">
        <v>42</v>
      </c>
      <c r="X23" s="295"/>
      <c r="Y23" s="295">
        <v>18</v>
      </c>
      <c r="Z23" s="295">
        <v>75</v>
      </c>
      <c r="AA23" s="296"/>
      <c r="AB23" s="296"/>
      <c r="AC23" s="296"/>
      <c r="AD23" s="563" t="s">
        <v>62</v>
      </c>
      <c r="AE23" s="30"/>
      <c r="AF23" s="39"/>
    </row>
    <row r="24" spans="1:33" s="476" customFormat="1" ht="32.25" customHeight="1" thickBot="1" x14ac:dyDescent="0.3">
      <c r="A24" s="478" t="s">
        <v>298</v>
      </c>
      <c r="B24" s="648" t="s">
        <v>265</v>
      </c>
      <c r="C24" s="671"/>
      <c r="D24" s="671"/>
      <c r="E24" s="672"/>
      <c r="F24" s="650">
        <f t="shared" si="1"/>
        <v>9.9</v>
      </c>
      <c r="G24" s="673">
        <v>297</v>
      </c>
      <c r="H24" s="674">
        <f t="shared" si="0"/>
        <v>9.9</v>
      </c>
      <c r="I24" s="675">
        <f t="shared" si="2"/>
        <v>297</v>
      </c>
      <c r="J24" s="676">
        <f t="shared" si="3"/>
        <v>297</v>
      </c>
      <c r="K24" s="677">
        <f t="shared" si="4"/>
        <v>144</v>
      </c>
      <c r="L24" s="678"/>
      <c r="M24" s="678"/>
      <c r="N24" s="678">
        <v>144</v>
      </c>
      <c r="O24" s="678">
        <v>153</v>
      </c>
      <c r="P24" s="679"/>
      <c r="Q24" s="679"/>
      <c r="R24" s="679"/>
      <c r="S24" s="679"/>
      <c r="T24" s="680" t="s">
        <v>62</v>
      </c>
      <c r="U24" s="681"/>
      <c r="V24" s="677"/>
      <c r="W24" s="682"/>
      <c r="X24" s="682"/>
      <c r="Y24" s="682"/>
      <c r="Z24" s="682"/>
      <c r="AA24" s="683"/>
      <c r="AB24" s="683"/>
      <c r="AC24" s="683"/>
      <c r="AD24" s="684"/>
      <c r="AE24" s="685"/>
      <c r="AF24" s="686"/>
    </row>
    <row r="25" spans="1:33" s="694" customFormat="1" ht="33" customHeight="1" x14ac:dyDescent="0.25">
      <c r="A25" s="478" t="s">
        <v>285</v>
      </c>
      <c r="B25" s="648" t="s">
        <v>299</v>
      </c>
      <c r="C25" s="687"/>
      <c r="D25" s="687"/>
      <c r="E25" s="688"/>
      <c r="F25" s="650">
        <f t="shared" si="1"/>
        <v>7.2</v>
      </c>
      <c r="G25" s="689">
        <v>216</v>
      </c>
      <c r="H25" s="674">
        <f t="shared" si="0"/>
        <v>7.2</v>
      </c>
      <c r="I25" s="675">
        <f t="shared" si="2"/>
        <v>216</v>
      </c>
      <c r="J25" s="676"/>
      <c r="K25" s="677"/>
      <c r="L25" s="683"/>
      <c r="M25" s="687"/>
      <c r="N25" s="683"/>
      <c r="O25" s="683"/>
      <c r="P25" s="687"/>
      <c r="Q25" s="687"/>
      <c r="R25" s="687"/>
      <c r="S25" s="690"/>
      <c r="T25" s="684"/>
      <c r="U25" s="681">
        <f t="shared" si="5"/>
        <v>216</v>
      </c>
      <c r="V25" s="677">
        <f t="shared" si="6"/>
        <v>180</v>
      </c>
      <c r="W25" s="691"/>
      <c r="X25" s="692"/>
      <c r="Y25" s="683">
        <v>180</v>
      </c>
      <c r="Z25" s="683">
        <v>36</v>
      </c>
      <c r="AA25" s="683"/>
      <c r="AB25" s="683"/>
      <c r="AC25" s="693"/>
      <c r="AD25" s="684" t="s">
        <v>62</v>
      </c>
      <c r="AE25" s="239"/>
      <c r="AF25" s="240"/>
    </row>
    <row r="26" spans="1:33" s="15" customFormat="1" ht="18" customHeight="1" thickBot="1" x14ac:dyDescent="0.3">
      <c r="A26" s="695"/>
      <c r="B26" s="696"/>
      <c r="C26" s="697"/>
      <c r="D26" s="697"/>
      <c r="E26" s="698"/>
      <c r="F26" s="699"/>
      <c r="G26" s="700"/>
      <c r="H26" s="487"/>
      <c r="I26" s="701"/>
      <c r="J26" s="493"/>
      <c r="K26" s="490"/>
      <c r="L26" s="491"/>
      <c r="M26" s="490"/>
      <c r="N26" s="491"/>
      <c r="O26" s="490"/>
      <c r="P26" s="491"/>
      <c r="Q26" s="490"/>
      <c r="R26" s="491"/>
      <c r="S26" s="490"/>
      <c r="T26" s="492"/>
      <c r="U26" s="489"/>
      <c r="V26" s="490"/>
      <c r="W26" s="491"/>
      <c r="X26" s="490"/>
      <c r="Y26" s="491"/>
      <c r="Z26" s="490"/>
      <c r="AA26" s="491"/>
      <c r="AB26" s="490"/>
      <c r="AC26" s="491"/>
      <c r="AD26" s="702"/>
      <c r="AE26" s="255"/>
      <c r="AF26" s="20"/>
    </row>
    <row r="27" spans="1:33" s="97" customFormat="1" ht="18" customHeight="1" thickTop="1" x14ac:dyDescent="0.25">
      <c r="A27" s="703"/>
      <c r="B27" s="704" t="s">
        <v>95</v>
      </c>
      <c r="C27" s="705"/>
      <c r="D27" s="705"/>
      <c r="E27" s="706"/>
      <c r="F27" s="707">
        <f t="shared" ref="F27:K27" si="7">SUM(F10:F26)</f>
        <v>78.066666666666677</v>
      </c>
      <c r="G27" s="708">
        <f t="shared" si="7"/>
        <v>2215</v>
      </c>
      <c r="H27" s="709">
        <f t="shared" si="7"/>
        <v>78.066666666666677</v>
      </c>
      <c r="I27" s="707">
        <f t="shared" si="7"/>
        <v>2342</v>
      </c>
      <c r="J27" s="708">
        <f t="shared" si="7"/>
        <v>1048</v>
      </c>
      <c r="K27" s="710">
        <f t="shared" si="7"/>
        <v>512</v>
      </c>
      <c r="L27" s="710">
        <f>SUM(L10:L26)</f>
        <v>192</v>
      </c>
      <c r="M27" s="710">
        <f t="shared" ref="M27:O27" si="8">SUM(M10:M26)</f>
        <v>0</v>
      </c>
      <c r="N27" s="710">
        <f t="shared" si="8"/>
        <v>320</v>
      </c>
      <c r="O27" s="710">
        <f t="shared" si="8"/>
        <v>536</v>
      </c>
      <c r="Q27" s="710">
        <f>COUNTA(Q10:Q25)</f>
        <v>0</v>
      </c>
      <c r="R27" s="711"/>
      <c r="S27" s="711"/>
      <c r="T27" s="712"/>
      <c r="U27" s="710">
        <f t="shared" ref="U27:V27" si="9">SUM(U10:U26)</f>
        <v>1294</v>
      </c>
      <c r="V27" s="710">
        <f t="shared" si="9"/>
        <v>692</v>
      </c>
      <c r="W27" s="710">
        <f>SUM(W10:W26)</f>
        <v>264</v>
      </c>
      <c r="X27" s="710">
        <f t="shared" ref="X27:Z27" si="10">SUM(X10:X26)</f>
        <v>0</v>
      </c>
      <c r="Y27" s="710">
        <f t="shared" si="10"/>
        <v>428</v>
      </c>
      <c r="Z27" s="710">
        <f t="shared" si="10"/>
        <v>602</v>
      </c>
      <c r="AA27" s="711"/>
      <c r="AB27" s="711"/>
      <c r="AC27" s="711"/>
      <c r="AD27" s="712"/>
      <c r="AE27" s="268"/>
      <c r="AF27" s="264"/>
      <c r="AG27" s="7"/>
    </row>
    <row r="28" spans="1:33" s="97" customFormat="1" ht="18.75" customHeight="1" x14ac:dyDescent="0.25">
      <c r="A28" s="713"/>
      <c r="B28" s="388" t="s">
        <v>96</v>
      </c>
      <c r="C28" s="270"/>
      <c r="D28" s="270"/>
      <c r="E28" s="714"/>
      <c r="F28" s="715"/>
      <c r="G28" s="273"/>
      <c r="H28" s="285"/>
      <c r="I28" s="715"/>
      <c r="J28" s="716"/>
      <c r="K28" s="271">
        <f>(K27-K24-K25)/11.5</f>
        <v>32</v>
      </c>
      <c r="L28" s="271"/>
      <c r="M28" s="271"/>
      <c r="N28" s="271"/>
      <c r="O28" s="271"/>
      <c r="P28" s="271"/>
      <c r="Q28" s="271"/>
      <c r="R28" s="271"/>
      <c r="S28" s="271"/>
      <c r="T28" s="275"/>
      <c r="U28" s="716"/>
      <c r="V28" s="271">
        <f>(V27-V24-V25)/16</f>
        <v>32</v>
      </c>
      <c r="W28" s="271"/>
      <c r="X28" s="271"/>
      <c r="Y28" s="271"/>
      <c r="Z28" s="271"/>
      <c r="AA28" s="271"/>
      <c r="AB28" s="271"/>
      <c r="AC28" s="271"/>
      <c r="AD28" s="275"/>
      <c r="AE28" s="287"/>
      <c r="AF28" s="717"/>
    </row>
    <row r="29" spans="1:33" s="97" customFormat="1" ht="18.75" customHeight="1" x14ac:dyDescent="0.25">
      <c r="A29" s="713"/>
      <c r="B29" s="388" t="s">
        <v>97</v>
      </c>
      <c r="C29" s="270"/>
      <c r="D29" s="270"/>
      <c r="E29" s="714"/>
      <c r="F29" s="715"/>
      <c r="G29" s="273"/>
      <c r="H29" s="285"/>
      <c r="I29" s="715"/>
      <c r="J29" s="716"/>
      <c r="K29" s="271"/>
      <c r="L29" s="271"/>
      <c r="M29" s="271"/>
      <c r="N29" s="271"/>
      <c r="O29" s="271"/>
      <c r="P29" s="271"/>
      <c r="Q29" s="271"/>
      <c r="R29" s="271"/>
      <c r="S29" s="382">
        <f>COUNTA(S10:S25)</f>
        <v>4</v>
      </c>
      <c r="T29" s="275"/>
      <c r="U29" s="716"/>
      <c r="V29" s="271"/>
      <c r="W29" s="271"/>
      <c r="X29" s="271"/>
      <c r="Y29" s="271"/>
      <c r="Z29" s="271"/>
      <c r="AA29" s="271"/>
      <c r="AB29" s="271"/>
      <c r="AC29" s="382">
        <f>COUNTA(AC10:AC25)</f>
        <v>4</v>
      </c>
      <c r="AD29" s="275"/>
      <c r="AE29" s="287"/>
      <c r="AF29" s="280"/>
    </row>
    <row r="30" spans="1:33" s="97" customFormat="1" ht="18.75" customHeight="1" x14ac:dyDescent="0.25">
      <c r="A30" s="713"/>
      <c r="B30" s="388" t="s">
        <v>99</v>
      </c>
      <c r="C30" s="270"/>
      <c r="D30" s="270"/>
      <c r="E30" s="714"/>
      <c r="F30" s="715"/>
      <c r="G30" s="273"/>
      <c r="H30" s="285"/>
      <c r="I30" s="715"/>
      <c r="J30" s="716"/>
      <c r="K30" s="271"/>
      <c r="L30" s="271"/>
      <c r="M30" s="271"/>
      <c r="N30" s="271"/>
      <c r="O30" s="271"/>
      <c r="P30" s="718"/>
      <c r="Q30" s="271"/>
      <c r="R30" s="271"/>
      <c r="S30" s="271"/>
      <c r="T30" s="377">
        <f>COUNTA(T10:T25)</f>
        <v>5</v>
      </c>
      <c r="U30" s="716"/>
      <c r="V30" s="271"/>
      <c r="W30" s="271"/>
      <c r="X30" s="271"/>
      <c r="Y30" s="271"/>
      <c r="Z30" s="271"/>
      <c r="AA30" s="718"/>
      <c r="AB30" s="718"/>
      <c r="AC30" s="271"/>
      <c r="AD30" s="377">
        <f>COUNTA(AD10:AD25)</f>
        <v>6</v>
      </c>
      <c r="AE30" s="287"/>
      <c r="AF30" s="280"/>
    </row>
    <row r="31" spans="1:33" s="97" customFormat="1" ht="32.25" customHeight="1" thickBot="1" x14ac:dyDescent="0.3">
      <c r="A31" s="391"/>
      <c r="B31" s="393" t="s">
        <v>102</v>
      </c>
      <c r="C31" s="394"/>
      <c r="D31" s="394"/>
      <c r="E31" s="719"/>
      <c r="F31" s="720"/>
      <c r="G31" s="396"/>
      <c r="H31" s="397"/>
      <c r="I31" s="720"/>
      <c r="J31" s="721"/>
      <c r="K31" s="399"/>
      <c r="L31" s="399"/>
      <c r="M31" s="399"/>
      <c r="N31" s="399"/>
      <c r="O31" s="399"/>
      <c r="P31" s="399">
        <f>COUNTA(P10:P25)</f>
        <v>0</v>
      </c>
      <c r="Q31" s="399"/>
      <c r="R31" s="399">
        <f>COUNTA(R10:R25)</f>
        <v>0</v>
      </c>
      <c r="S31" s="399"/>
      <c r="T31" s="395"/>
      <c r="U31" s="721"/>
      <c r="V31" s="399"/>
      <c r="W31" s="399"/>
      <c r="X31" s="399"/>
      <c r="Y31" s="399"/>
      <c r="Z31" s="399"/>
      <c r="AA31" s="399">
        <f>COUNTA(AA10:AA25)</f>
        <v>1</v>
      </c>
      <c r="AB31" s="399">
        <f>COUNTA(AB10:AB25)</f>
        <v>0</v>
      </c>
      <c r="AC31" s="399"/>
      <c r="AD31" s="395"/>
      <c r="AE31" s="287"/>
      <c r="AF31" s="280"/>
    </row>
    <row r="32" spans="1:33" s="97" customFormat="1" ht="16.5" customHeight="1" thickBot="1" x14ac:dyDescent="0.3">
      <c r="A32" s="722"/>
      <c r="B32" s="723" t="s">
        <v>103</v>
      </c>
      <c r="C32" s="724"/>
      <c r="D32" s="724"/>
      <c r="E32" s="725"/>
      <c r="F32" s="726">
        <f t="shared" ref="F32:Z32" si="11">F27</f>
        <v>78.066666666666677</v>
      </c>
      <c r="G32" s="727">
        <f t="shared" si="11"/>
        <v>2215</v>
      </c>
      <c r="H32" s="728">
        <f t="shared" si="11"/>
        <v>78.066666666666677</v>
      </c>
      <c r="I32" s="726">
        <f t="shared" si="11"/>
        <v>2342</v>
      </c>
      <c r="J32" s="729">
        <f t="shared" si="11"/>
        <v>1048</v>
      </c>
      <c r="K32" s="730">
        <f t="shared" si="11"/>
        <v>512</v>
      </c>
      <c r="L32" s="730">
        <f t="shared" si="11"/>
        <v>192</v>
      </c>
      <c r="M32" s="730">
        <f>M27</f>
        <v>0</v>
      </c>
      <c r="N32" s="730">
        <f t="shared" si="11"/>
        <v>320</v>
      </c>
      <c r="O32" s="730">
        <f t="shared" si="11"/>
        <v>536</v>
      </c>
      <c r="P32" s="730">
        <f>P31</f>
        <v>0</v>
      </c>
      <c r="Q32" s="730">
        <f t="shared" si="11"/>
        <v>0</v>
      </c>
      <c r="R32" s="730">
        <f>R31</f>
        <v>0</v>
      </c>
      <c r="S32" s="730">
        <f>S29</f>
        <v>4</v>
      </c>
      <c r="T32" s="731">
        <f>T30</f>
        <v>5</v>
      </c>
      <c r="U32" s="729">
        <f t="shared" si="11"/>
        <v>1294</v>
      </c>
      <c r="V32" s="730">
        <f t="shared" si="11"/>
        <v>692</v>
      </c>
      <c r="W32" s="730">
        <f t="shared" si="11"/>
        <v>264</v>
      </c>
      <c r="X32" s="730">
        <f t="shared" si="11"/>
        <v>0</v>
      </c>
      <c r="Y32" s="730">
        <f t="shared" si="11"/>
        <v>428</v>
      </c>
      <c r="Z32" s="730">
        <f t="shared" si="11"/>
        <v>602</v>
      </c>
      <c r="AA32" s="730">
        <f>AA31</f>
        <v>1</v>
      </c>
      <c r="AB32" s="730">
        <f>AB31</f>
        <v>0</v>
      </c>
      <c r="AC32" s="730">
        <f>AC29</f>
        <v>4</v>
      </c>
      <c r="AD32" s="731">
        <f>AD30</f>
        <v>6</v>
      </c>
      <c r="AE32" s="287"/>
      <c r="AF32" s="280"/>
    </row>
    <row r="33" spans="1:55" s="97" customFormat="1" ht="11.25" customHeight="1" x14ac:dyDescent="0.25">
      <c r="G33" s="533"/>
      <c r="I33" s="5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55" s="97" customFormat="1" ht="21.75" customHeight="1" x14ac:dyDescent="0.3">
      <c r="A34" s="411"/>
      <c r="B34" s="531" t="s">
        <v>130</v>
      </c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 t="s">
        <v>131</v>
      </c>
      <c r="P34" s="531"/>
      <c r="Q34" s="531"/>
      <c r="R34" s="531"/>
      <c r="S34" s="531"/>
      <c r="T34" s="531"/>
      <c r="U34" s="531"/>
      <c r="V34" s="732"/>
      <c r="W34" s="732"/>
      <c r="X34" s="733"/>
      <c r="Y34" s="734"/>
      <c r="Z34" s="734"/>
      <c r="AA34" s="734"/>
      <c r="AB34" s="734"/>
      <c r="AC34" s="735"/>
      <c r="AD34" s="735"/>
      <c r="AE34" s="733"/>
      <c r="AF34" s="736"/>
      <c r="AG34" s="737"/>
      <c r="AH34" s="737"/>
      <c r="AI34" s="737"/>
      <c r="AJ34" s="737"/>
      <c r="AK34" s="737"/>
      <c r="AL34" s="737"/>
      <c r="AM34" s="737"/>
      <c r="AN34" s="737"/>
      <c r="AO34" s="737"/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</row>
    <row r="35" spans="1:55" s="4" customFormat="1" ht="15.75" customHeight="1" x14ac:dyDescent="0.25">
      <c r="B35" s="1706"/>
      <c r="C35" s="1706"/>
      <c r="D35" s="1706"/>
      <c r="E35" s="1706"/>
      <c r="F35" s="1706"/>
      <c r="G35" s="1706"/>
      <c r="H35" s="1706"/>
      <c r="I35" s="1706"/>
      <c r="J35" s="1706"/>
      <c r="K35" s="1706"/>
      <c r="L35" s="1706"/>
      <c r="M35" s="1706"/>
      <c r="N35" s="1706"/>
      <c r="V35" s="4" t="s">
        <v>132</v>
      </c>
      <c r="W35" s="187"/>
      <c r="X35" s="188" t="s">
        <v>133</v>
      </c>
      <c r="Y35" s="186"/>
      <c r="Z35" s="186"/>
      <c r="AA35" s="186"/>
      <c r="AB35" s="189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</row>
    <row r="36" spans="1:55" s="4" customFormat="1" ht="21.75" customHeight="1" thickBot="1" x14ac:dyDescent="0.35">
      <c r="B36" s="191"/>
      <c r="C36" s="191"/>
      <c r="D36" s="191"/>
      <c r="E36" s="191"/>
      <c r="F36" s="191"/>
      <c r="G36" s="191"/>
      <c r="H36" s="191"/>
      <c r="I36" s="191"/>
      <c r="J36" s="738"/>
      <c r="K36" s="191"/>
      <c r="L36" s="191"/>
      <c r="M36" s="191"/>
      <c r="N36" s="191"/>
      <c r="O36" s="180"/>
      <c r="P36" s="180"/>
      <c r="Q36" s="180"/>
      <c r="R36" s="180"/>
      <c r="S36" s="180"/>
      <c r="T36" s="180"/>
      <c r="U36" s="180"/>
      <c r="V36" s="180"/>
      <c r="W36" s="180"/>
      <c r="X36" s="182"/>
      <c r="Y36" s="182"/>
      <c r="Z36" s="182"/>
      <c r="AA36" s="182"/>
      <c r="AB36" s="192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</row>
    <row r="37" spans="1:55" s="4" customFormat="1" ht="23.25" customHeight="1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0" t="s">
        <v>134</v>
      </c>
      <c r="P37" s="180"/>
      <c r="Q37" s="180"/>
      <c r="R37" s="180"/>
      <c r="S37" s="180"/>
      <c r="T37" s="180"/>
      <c r="U37" s="180"/>
      <c r="V37" s="181"/>
      <c r="W37" s="181"/>
      <c r="X37" s="182"/>
      <c r="Y37" s="183"/>
      <c r="Z37" s="183"/>
      <c r="AA37" s="183"/>
      <c r="AB37" s="18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</row>
    <row r="38" spans="1:55" s="4" customFormat="1" ht="18.75" customHeight="1" x14ac:dyDescent="0.2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V38" s="4" t="s">
        <v>132</v>
      </c>
      <c r="W38" s="187"/>
      <c r="X38" s="188" t="s">
        <v>133</v>
      </c>
      <c r="Y38" s="186"/>
      <c r="Z38" s="186"/>
      <c r="AA38" s="186"/>
      <c r="AB38" s="189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</row>
    <row r="39" spans="1:55" s="4" customFormat="1" ht="18" customHeight="1" x14ac:dyDescent="0.25">
      <c r="A39" s="4" t="s">
        <v>300</v>
      </c>
      <c r="B39" s="4" t="s">
        <v>301</v>
      </c>
      <c r="G39" s="145"/>
      <c r="I39" s="145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</row>
    <row r="40" spans="1:55" s="4" customFormat="1" ht="16.5" customHeight="1" x14ac:dyDescent="0.3">
      <c r="A40" s="4" t="s">
        <v>302</v>
      </c>
      <c r="B40" s="4" t="s">
        <v>303</v>
      </c>
      <c r="G40" s="145"/>
      <c r="I40" s="145"/>
      <c r="K40" s="4">
        <v>32</v>
      </c>
      <c r="V40" s="4">
        <v>30</v>
      </c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</row>
    <row r="41" spans="1:55" s="4" customFormat="1" ht="27" customHeight="1" x14ac:dyDescent="0.25">
      <c r="A41" s="4">
        <v>7</v>
      </c>
      <c r="G41" s="145"/>
      <c r="I41" s="14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</row>
    <row r="42" spans="1:55" s="4" customFormat="1" ht="25.5" customHeight="1" x14ac:dyDescent="0.25">
      <c r="A42" s="4">
        <v>8</v>
      </c>
      <c r="G42" s="145"/>
      <c r="I42" s="145"/>
    </row>
    <row r="43" spans="1:55" s="4" customFormat="1" ht="13.5" customHeight="1" x14ac:dyDescent="0.25">
      <c r="G43" s="145"/>
      <c r="I43" s="145"/>
    </row>
    <row r="44" spans="1:55" s="4" customFormat="1" ht="28.5" customHeight="1" x14ac:dyDescent="0.25">
      <c r="G44" s="145"/>
      <c r="I44" s="145"/>
    </row>
    <row r="45" spans="1:55" s="4" customFormat="1" ht="13.5" customHeight="1" x14ac:dyDescent="0.25">
      <c r="G45" s="145"/>
      <c r="I45" s="145"/>
    </row>
    <row r="46" spans="1:55" s="4" customFormat="1" ht="13.5" customHeight="1" x14ac:dyDescent="0.25">
      <c r="G46" s="145"/>
      <c r="I46" s="145"/>
    </row>
    <row r="47" spans="1:55" s="4" customFormat="1" ht="13.5" customHeight="1" x14ac:dyDescent="0.25">
      <c r="G47" s="145"/>
      <c r="I47" s="145"/>
    </row>
    <row r="48" spans="1:55" s="4" customFormat="1" ht="13.5" customHeight="1" x14ac:dyDescent="0.25">
      <c r="G48" s="145"/>
      <c r="I48" s="145"/>
    </row>
    <row r="49" spans="7:9" s="4" customFormat="1" ht="13.5" customHeight="1" x14ac:dyDescent="0.25">
      <c r="G49" s="145"/>
      <c r="I49" s="145"/>
    </row>
    <row r="50" spans="7:9" s="4" customFormat="1" ht="13.5" customHeight="1" x14ac:dyDescent="0.25">
      <c r="G50" s="145"/>
      <c r="I50" s="145"/>
    </row>
    <row r="51" spans="7:9" s="4" customFormat="1" ht="13.5" customHeight="1" x14ac:dyDescent="0.25">
      <c r="G51" s="145"/>
      <c r="I51" s="145"/>
    </row>
    <row r="52" spans="7:9" s="4" customFormat="1" ht="13.5" customHeight="1" x14ac:dyDescent="0.25">
      <c r="G52" s="145"/>
      <c r="I52" s="145"/>
    </row>
    <row r="53" spans="7:9" s="4" customFormat="1" ht="13.5" customHeight="1" x14ac:dyDescent="0.25">
      <c r="G53" s="145"/>
      <c r="I53" s="145"/>
    </row>
    <row r="54" spans="7:9" s="4" customFormat="1" ht="13.5" customHeight="1" x14ac:dyDescent="0.25">
      <c r="G54" s="145"/>
      <c r="I54" s="145"/>
    </row>
    <row r="55" spans="7:9" s="4" customFormat="1" ht="13.5" customHeight="1" x14ac:dyDescent="0.25">
      <c r="G55" s="145"/>
      <c r="I55" s="145"/>
    </row>
    <row r="56" spans="7:9" s="4" customFormat="1" ht="13.5" customHeight="1" x14ac:dyDescent="0.25">
      <c r="G56" s="145"/>
      <c r="I56" s="145"/>
    </row>
    <row r="57" spans="7:9" s="4" customFormat="1" x14ac:dyDescent="0.25">
      <c r="G57" s="145"/>
      <c r="I57" s="145"/>
    </row>
    <row r="58" spans="7:9" s="4" customFormat="1" x14ac:dyDescent="0.25">
      <c r="G58" s="145"/>
      <c r="I58" s="145"/>
    </row>
    <row r="59" spans="7:9" s="4" customFormat="1" x14ac:dyDescent="0.25">
      <c r="G59" s="145"/>
      <c r="I59" s="145"/>
    </row>
    <row r="60" spans="7:9" s="4" customFormat="1" x14ac:dyDescent="0.25">
      <c r="G60" s="145"/>
      <c r="I60" s="145"/>
    </row>
    <row r="61" spans="7:9" s="4" customFormat="1" x14ac:dyDescent="0.25">
      <c r="G61" s="145"/>
      <c r="I61" s="145"/>
    </row>
    <row r="62" spans="7:9" s="4" customFormat="1" x14ac:dyDescent="0.25">
      <c r="G62" s="145"/>
      <c r="I62" s="145"/>
    </row>
    <row r="63" spans="7:9" s="4" customFormat="1" x14ac:dyDescent="0.25">
      <c r="G63" s="145"/>
      <c r="I63" s="145"/>
    </row>
    <row r="64" spans="7:9" s="4" customFormat="1" x14ac:dyDescent="0.25">
      <c r="G64" s="145"/>
      <c r="I64" s="145"/>
    </row>
    <row r="65" spans="7:9" s="4" customFormat="1" x14ac:dyDescent="0.25">
      <c r="G65" s="145"/>
      <c r="I65" s="145"/>
    </row>
    <row r="66" spans="7:9" s="4" customFormat="1" ht="81" customHeight="1" x14ac:dyDescent="0.25">
      <c r="G66" s="145"/>
      <c r="I66" s="145"/>
    </row>
    <row r="67" spans="7:9" s="4" customFormat="1" x14ac:dyDescent="0.25">
      <c r="G67" s="145"/>
      <c r="I67" s="145"/>
    </row>
    <row r="68" spans="7:9" s="4" customFormat="1" x14ac:dyDescent="0.25">
      <c r="G68" s="145"/>
      <c r="I68" s="145"/>
    </row>
    <row r="69" spans="7:9" s="4" customFormat="1" x14ac:dyDescent="0.25">
      <c r="G69" s="145"/>
      <c r="I69" s="145"/>
    </row>
    <row r="70" spans="7:9" s="4" customFormat="1" x14ac:dyDescent="0.25">
      <c r="G70" s="145"/>
      <c r="I70" s="145"/>
    </row>
    <row r="71" spans="7:9" s="4" customFormat="1" x14ac:dyDescent="0.25">
      <c r="G71" s="145"/>
      <c r="I71" s="145"/>
    </row>
    <row r="72" spans="7:9" s="4" customFormat="1" ht="36.75" customHeight="1" x14ac:dyDescent="0.25">
      <c r="G72" s="145"/>
      <c r="I72" s="145"/>
    </row>
    <row r="73" spans="7:9" s="4" customFormat="1" x14ac:dyDescent="0.25">
      <c r="G73" s="145"/>
      <c r="I73" s="145"/>
    </row>
    <row r="74" spans="7:9" s="4" customFormat="1" ht="14.25" customHeight="1" x14ac:dyDescent="0.25">
      <c r="G74" s="145"/>
      <c r="I74" s="145"/>
    </row>
    <row r="75" spans="7:9" s="4" customFormat="1" x14ac:dyDescent="0.25">
      <c r="G75" s="145"/>
      <c r="I75" s="145"/>
    </row>
    <row r="76" spans="7:9" s="4" customFormat="1" x14ac:dyDescent="0.25">
      <c r="G76" s="145"/>
      <c r="I76" s="145"/>
    </row>
    <row r="77" spans="7:9" s="4" customFormat="1" x14ac:dyDescent="0.25">
      <c r="G77" s="145"/>
      <c r="I77" s="145"/>
    </row>
    <row r="78" spans="7:9" s="4" customFormat="1" x14ac:dyDescent="0.25">
      <c r="G78" s="145"/>
      <c r="I78" s="145"/>
    </row>
    <row r="79" spans="7:9" s="4" customFormat="1" x14ac:dyDescent="0.25">
      <c r="G79" s="145"/>
      <c r="I79" s="145"/>
    </row>
    <row r="80" spans="7:9" s="4" customFormat="1" x14ac:dyDescent="0.25">
      <c r="G80" s="145"/>
      <c r="I80" s="145"/>
    </row>
    <row r="81" spans="7:9" s="4" customFormat="1" x14ac:dyDescent="0.25">
      <c r="G81" s="145"/>
      <c r="I81" s="145"/>
    </row>
    <row r="82" spans="7:9" s="4" customFormat="1" x14ac:dyDescent="0.25">
      <c r="G82" s="145"/>
      <c r="I82" s="145"/>
    </row>
    <row r="83" spans="7:9" s="4" customFormat="1" x14ac:dyDescent="0.25">
      <c r="G83" s="145"/>
      <c r="I83" s="145"/>
    </row>
    <row r="84" spans="7:9" s="4" customFormat="1" x14ac:dyDescent="0.25">
      <c r="G84" s="145"/>
      <c r="I84" s="145"/>
    </row>
    <row r="85" spans="7:9" s="4" customFormat="1" x14ac:dyDescent="0.25">
      <c r="G85" s="145"/>
      <c r="I85" s="145"/>
    </row>
    <row r="86" spans="7:9" s="4" customFormat="1" x14ac:dyDescent="0.25">
      <c r="G86" s="145"/>
      <c r="I86" s="145"/>
    </row>
    <row r="87" spans="7:9" s="4" customFormat="1" x14ac:dyDescent="0.25">
      <c r="G87" s="145"/>
      <c r="I87" s="145"/>
    </row>
    <row r="88" spans="7:9" s="4" customFormat="1" x14ac:dyDescent="0.25">
      <c r="G88" s="145"/>
      <c r="I88" s="145"/>
    </row>
    <row r="89" spans="7:9" s="4" customFormat="1" x14ac:dyDescent="0.25">
      <c r="G89" s="145"/>
      <c r="I89" s="145"/>
    </row>
    <row r="90" spans="7:9" s="4" customFormat="1" x14ac:dyDescent="0.25">
      <c r="G90" s="145"/>
      <c r="I90" s="145"/>
    </row>
    <row r="91" spans="7:9" s="4" customFormat="1" x14ac:dyDescent="0.25">
      <c r="G91" s="145"/>
      <c r="I91" s="145"/>
    </row>
    <row r="92" spans="7:9" s="4" customFormat="1" x14ac:dyDescent="0.25">
      <c r="G92" s="145"/>
      <c r="I92" s="145"/>
    </row>
    <row r="93" spans="7:9" s="4" customFormat="1" x14ac:dyDescent="0.25">
      <c r="G93" s="145"/>
      <c r="I93" s="145"/>
    </row>
    <row r="94" spans="7:9" s="4" customFormat="1" x14ac:dyDescent="0.25">
      <c r="G94" s="145"/>
      <c r="I94" s="145"/>
    </row>
    <row r="95" spans="7:9" s="4" customFormat="1" x14ac:dyDescent="0.25">
      <c r="G95" s="145"/>
      <c r="I95" s="145"/>
    </row>
    <row r="96" spans="7:9" s="4" customFormat="1" x14ac:dyDescent="0.25">
      <c r="G96" s="145"/>
      <c r="I96" s="145"/>
    </row>
    <row r="97" spans="7:9" s="4" customFormat="1" x14ac:dyDescent="0.25">
      <c r="G97" s="145"/>
      <c r="I97" s="145"/>
    </row>
    <row r="98" spans="7:9" s="4" customFormat="1" x14ac:dyDescent="0.25">
      <c r="G98" s="145"/>
      <c r="I98" s="145"/>
    </row>
    <row r="99" spans="7:9" s="4" customFormat="1" x14ac:dyDescent="0.25">
      <c r="G99" s="145"/>
      <c r="I99" s="145"/>
    </row>
    <row r="100" spans="7:9" s="4" customFormat="1" x14ac:dyDescent="0.25">
      <c r="G100" s="145"/>
      <c r="I100" s="145"/>
    </row>
    <row r="101" spans="7:9" s="4" customFormat="1" x14ac:dyDescent="0.25">
      <c r="G101" s="145"/>
      <c r="I101" s="145"/>
    </row>
    <row r="102" spans="7:9" s="4" customFormat="1" x14ac:dyDescent="0.25">
      <c r="G102" s="145"/>
      <c r="I102" s="145"/>
    </row>
    <row r="103" spans="7:9" s="4" customFormat="1" x14ac:dyDescent="0.25">
      <c r="G103" s="145"/>
      <c r="I103" s="145"/>
    </row>
    <row r="104" spans="7:9" s="4" customFormat="1" x14ac:dyDescent="0.25">
      <c r="G104" s="145"/>
      <c r="I104" s="145"/>
    </row>
    <row r="105" spans="7:9" s="4" customFormat="1" x14ac:dyDescent="0.25">
      <c r="G105" s="145"/>
      <c r="I105" s="145"/>
    </row>
    <row r="106" spans="7:9" s="4" customFormat="1" x14ac:dyDescent="0.25">
      <c r="G106" s="145"/>
      <c r="I106" s="145"/>
    </row>
    <row r="107" spans="7:9" s="4" customFormat="1" x14ac:dyDescent="0.25">
      <c r="G107" s="145"/>
      <c r="I107" s="145"/>
    </row>
    <row r="108" spans="7:9" s="4" customFormat="1" x14ac:dyDescent="0.25">
      <c r="G108" s="145"/>
      <c r="I108" s="145"/>
    </row>
    <row r="109" spans="7:9" s="145" customFormat="1" ht="12.75" x14ac:dyDescent="0.2"/>
    <row r="110" spans="7:9" s="145" customFormat="1" ht="12.75" x14ac:dyDescent="0.2"/>
    <row r="111" spans="7:9" s="145" customFormat="1" ht="12.75" x14ac:dyDescent="0.2"/>
    <row r="112" spans="7:9" s="4" customFormat="1" x14ac:dyDescent="0.25">
      <c r="G112" s="145"/>
      <c r="I112" s="145"/>
    </row>
    <row r="113" spans="7:9" s="4" customFormat="1" x14ac:dyDescent="0.25">
      <c r="G113" s="145"/>
      <c r="I113" s="145"/>
    </row>
    <row r="114" spans="7:9" s="4" customFormat="1" x14ac:dyDescent="0.25">
      <c r="G114" s="145"/>
      <c r="I114" s="145"/>
    </row>
    <row r="115" spans="7:9" s="4" customFormat="1" x14ac:dyDescent="0.25">
      <c r="G115" s="145"/>
      <c r="I115" s="145"/>
    </row>
    <row r="116" spans="7:9" s="4" customFormat="1" x14ac:dyDescent="0.25">
      <c r="G116" s="145"/>
      <c r="I116" s="145"/>
    </row>
    <row r="117" spans="7:9" s="4" customFormat="1" x14ac:dyDescent="0.25">
      <c r="G117" s="145"/>
      <c r="I117" s="145"/>
    </row>
    <row r="118" spans="7:9" s="4" customFormat="1" x14ac:dyDescent="0.25">
      <c r="G118" s="145"/>
      <c r="I118" s="145"/>
    </row>
    <row r="119" spans="7:9" s="4" customFormat="1" x14ac:dyDescent="0.25">
      <c r="G119" s="145"/>
      <c r="I119" s="145"/>
    </row>
    <row r="120" spans="7:9" s="4" customFormat="1" x14ac:dyDescent="0.25">
      <c r="G120" s="145"/>
      <c r="I120" s="145"/>
    </row>
    <row r="121" spans="7:9" s="4" customFormat="1" ht="36.75" customHeight="1" x14ac:dyDescent="0.25">
      <c r="G121" s="145"/>
      <c r="I121" s="145"/>
    </row>
    <row r="122" spans="7:9" s="4" customFormat="1" x14ac:dyDescent="0.25">
      <c r="G122" s="145"/>
      <c r="I122" s="145"/>
    </row>
    <row r="123" spans="7:9" s="4" customFormat="1" x14ac:dyDescent="0.25">
      <c r="G123" s="145"/>
      <c r="I123" s="145"/>
    </row>
    <row r="124" spans="7:9" s="4" customFormat="1" x14ac:dyDescent="0.25">
      <c r="G124" s="145"/>
      <c r="I124" s="145"/>
    </row>
    <row r="125" spans="7:9" s="4" customFormat="1" x14ac:dyDescent="0.25">
      <c r="G125" s="145"/>
      <c r="I125" s="145"/>
    </row>
    <row r="126" spans="7:9" s="4" customFormat="1" x14ac:dyDescent="0.25">
      <c r="G126" s="145"/>
      <c r="I126" s="145"/>
    </row>
    <row r="127" spans="7:9" s="4" customFormat="1" x14ac:dyDescent="0.25">
      <c r="G127" s="145"/>
      <c r="I127" s="145"/>
    </row>
    <row r="128" spans="7:9" s="4" customFormat="1" x14ac:dyDescent="0.25">
      <c r="G128" s="145"/>
      <c r="I128" s="145"/>
    </row>
    <row r="129" spans="7:9" s="4" customFormat="1" x14ac:dyDescent="0.25">
      <c r="G129" s="145"/>
      <c r="I129" s="145"/>
    </row>
    <row r="130" spans="7:9" s="4" customFormat="1" x14ac:dyDescent="0.25">
      <c r="G130" s="145"/>
      <c r="I130" s="145"/>
    </row>
    <row r="131" spans="7:9" s="4" customFormat="1" x14ac:dyDescent="0.25">
      <c r="G131" s="145"/>
      <c r="I131" s="145"/>
    </row>
    <row r="132" spans="7:9" s="4" customFormat="1" x14ac:dyDescent="0.25">
      <c r="G132" s="145"/>
      <c r="I132" s="145"/>
    </row>
    <row r="133" spans="7:9" s="4" customFormat="1" x14ac:dyDescent="0.25">
      <c r="G133" s="145"/>
      <c r="I133" s="145"/>
    </row>
    <row r="134" spans="7:9" s="4" customFormat="1" x14ac:dyDescent="0.25">
      <c r="G134" s="145"/>
      <c r="I134" s="145"/>
    </row>
    <row r="135" spans="7:9" s="4" customFormat="1" x14ac:dyDescent="0.25">
      <c r="G135" s="145"/>
      <c r="I135" s="145"/>
    </row>
    <row r="136" spans="7:9" s="4" customFormat="1" x14ac:dyDescent="0.25">
      <c r="G136" s="145"/>
      <c r="I136" s="145"/>
    </row>
    <row r="137" spans="7:9" s="4" customFormat="1" x14ac:dyDescent="0.25">
      <c r="G137" s="145"/>
      <c r="I137" s="145"/>
    </row>
    <row r="138" spans="7:9" s="4" customFormat="1" x14ac:dyDescent="0.25">
      <c r="G138" s="145"/>
      <c r="I138" s="145"/>
    </row>
    <row r="139" spans="7:9" s="4" customFormat="1" x14ac:dyDescent="0.25">
      <c r="G139" s="145"/>
      <c r="I139" s="145"/>
    </row>
    <row r="140" spans="7:9" s="4" customFormat="1" x14ac:dyDescent="0.25">
      <c r="G140" s="145"/>
      <c r="I140" s="145"/>
    </row>
    <row r="141" spans="7:9" s="4" customFormat="1" x14ac:dyDescent="0.25">
      <c r="G141" s="145"/>
      <c r="I141" s="145"/>
    </row>
    <row r="142" spans="7:9" s="4" customFormat="1" x14ac:dyDescent="0.25">
      <c r="G142" s="145"/>
      <c r="I142" s="145"/>
    </row>
    <row r="143" spans="7:9" s="4" customFormat="1" x14ac:dyDescent="0.25">
      <c r="G143" s="145"/>
      <c r="I143" s="145"/>
    </row>
    <row r="144" spans="7:9" s="4" customFormat="1" x14ac:dyDescent="0.25">
      <c r="G144" s="145"/>
      <c r="I144" s="145"/>
    </row>
    <row r="145" spans="7:9" s="4" customFormat="1" x14ac:dyDescent="0.25">
      <c r="G145" s="145"/>
      <c r="I145" s="145"/>
    </row>
    <row r="146" spans="7:9" s="4" customFormat="1" x14ac:dyDescent="0.25">
      <c r="G146" s="145"/>
      <c r="I146" s="145"/>
    </row>
    <row r="147" spans="7:9" s="4" customFormat="1" x14ac:dyDescent="0.25">
      <c r="G147" s="145"/>
      <c r="I147" s="145"/>
    </row>
    <row r="148" spans="7:9" s="4" customFormat="1" x14ac:dyDescent="0.25">
      <c r="G148" s="145"/>
      <c r="I148" s="145"/>
    </row>
    <row r="149" spans="7:9" s="4" customFormat="1" x14ac:dyDescent="0.25">
      <c r="G149" s="145"/>
      <c r="I149" s="145"/>
    </row>
    <row r="150" spans="7:9" s="4" customFormat="1" x14ac:dyDescent="0.25">
      <c r="G150" s="145"/>
      <c r="I150" s="145"/>
    </row>
    <row r="151" spans="7:9" s="4" customFormat="1" x14ac:dyDescent="0.25">
      <c r="G151" s="145"/>
      <c r="I151" s="145"/>
    </row>
    <row r="152" spans="7:9" s="4" customFormat="1" x14ac:dyDescent="0.25">
      <c r="G152" s="145"/>
      <c r="I152" s="145"/>
    </row>
    <row r="153" spans="7:9" s="4" customFormat="1" x14ac:dyDescent="0.25">
      <c r="G153" s="145"/>
      <c r="I153" s="145"/>
    </row>
    <row r="154" spans="7:9" s="4" customFormat="1" x14ac:dyDescent="0.25">
      <c r="G154" s="145"/>
      <c r="I154" s="145"/>
    </row>
    <row r="155" spans="7:9" s="4" customFormat="1" x14ac:dyDescent="0.25">
      <c r="G155" s="145"/>
      <c r="I155" s="145"/>
    </row>
    <row r="156" spans="7:9" s="4" customFormat="1" x14ac:dyDescent="0.25">
      <c r="G156" s="145"/>
      <c r="I156" s="145"/>
    </row>
    <row r="157" spans="7:9" s="4" customFormat="1" x14ac:dyDescent="0.25">
      <c r="G157" s="145"/>
      <c r="I157" s="145"/>
    </row>
    <row r="158" spans="7:9" s="4" customFormat="1" x14ac:dyDescent="0.25">
      <c r="G158" s="145"/>
      <c r="I158" s="145"/>
    </row>
    <row r="159" spans="7:9" s="4" customFormat="1" ht="36.75" customHeight="1" x14ac:dyDescent="0.25">
      <c r="G159" s="145"/>
      <c r="I159" s="145"/>
    </row>
    <row r="160" spans="7:9" s="4" customFormat="1" x14ac:dyDescent="0.25">
      <c r="G160" s="145"/>
      <c r="I160" s="145"/>
    </row>
    <row r="161" spans="7:9" s="4" customFormat="1" x14ac:dyDescent="0.25">
      <c r="G161" s="145"/>
      <c r="I161" s="145"/>
    </row>
    <row r="162" spans="7:9" s="4" customFormat="1" x14ac:dyDescent="0.25">
      <c r="G162" s="145"/>
      <c r="I162" s="145"/>
    </row>
    <row r="163" spans="7:9" s="4" customFormat="1" x14ac:dyDescent="0.25">
      <c r="G163" s="145"/>
      <c r="I163" s="145"/>
    </row>
    <row r="164" spans="7:9" s="4" customFormat="1" x14ac:dyDescent="0.25">
      <c r="G164" s="145"/>
      <c r="I164" s="145"/>
    </row>
    <row r="165" spans="7:9" s="4" customFormat="1" ht="15.75" customHeight="1" x14ac:dyDescent="0.25">
      <c r="G165" s="145"/>
      <c r="I165" s="145"/>
    </row>
    <row r="166" spans="7:9" s="4" customFormat="1" x14ac:dyDescent="0.25">
      <c r="G166" s="145"/>
      <c r="I166" s="145"/>
    </row>
    <row r="167" spans="7:9" s="4" customFormat="1" x14ac:dyDescent="0.25">
      <c r="G167" s="145"/>
      <c r="I167" s="145"/>
    </row>
    <row r="168" spans="7:9" s="4" customFormat="1" x14ac:dyDescent="0.25">
      <c r="G168" s="145"/>
      <c r="I168" s="145"/>
    </row>
    <row r="169" spans="7:9" s="4" customFormat="1" x14ac:dyDescent="0.25">
      <c r="G169" s="145"/>
      <c r="I169" s="145"/>
    </row>
    <row r="170" spans="7:9" s="4" customFormat="1" x14ac:dyDescent="0.25">
      <c r="G170" s="145"/>
      <c r="I170" s="145"/>
    </row>
    <row r="171" spans="7:9" s="4" customFormat="1" x14ac:dyDescent="0.25">
      <c r="G171" s="145"/>
      <c r="I171" s="145"/>
    </row>
    <row r="172" spans="7:9" s="4" customFormat="1" x14ac:dyDescent="0.25">
      <c r="G172" s="145"/>
      <c r="I172" s="145"/>
    </row>
    <row r="173" spans="7:9" s="4" customFormat="1" x14ac:dyDescent="0.25">
      <c r="G173" s="145"/>
      <c r="I173" s="145"/>
    </row>
    <row r="174" spans="7:9" s="4" customFormat="1" x14ac:dyDescent="0.25">
      <c r="G174" s="145"/>
      <c r="I174" s="145"/>
    </row>
    <row r="175" spans="7:9" s="4" customFormat="1" x14ac:dyDescent="0.25">
      <c r="G175" s="145"/>
      <c r="I175" s="145"/>
    </row>
    <row r="176" spans="7:9" s="4" customFormat="1" x14ac:dyDescent="0.25">
      <c r="G176" s="145"/>
      <c r="I176" s="145"/>
    </row>
    <row r="177" spans="7:9" s="4" customFormat="1" x14ac:dyDescent="0.25">
      <c r="G177" s="145"/>
      <c r="I177" s="145"/>
    </row>
    <row r="178" spans="7:9" s="4" customFormat="1" x14ac:dyDescent="0.25">
      <c r="G178" s="145"/>
      <c r="I178" s="145"/>
    </row>
    <row r="179" spans="7:9" s="4" customFormat="1" x14ac:dyDescent="0.25">
      <c r="G179" s="145"/>
      <c r="I179" s="145"/>
    </row>
    <row r="180" spans="7:9" s="4" customFormat="1" x14ac:dyDescent="0.25">
      <c r="G180" s="145"/>
      <c r="I180" s="145"/>
    </row>
    <row r="181" spans="7:9" s="4" customFormat="1" x14ac:dyDescent="0.25">
      <c r="G181" s="145"/>
      <c r="I181" s="145"/>
    </row>
    <row r="182" spans="7:9" s="4" customFormat="1" x14ac:dyDescent="0.25">
      <c r="G182" s="145"/>
      <c r="I182" s="145"/>
    </row>
    <row r="183" spans="7:9" s="4" customFormat="1" x14ac:dyDescent="0.25">
      <c r="G183" s="145"/>
      <c r="I183" s="145"/>
    </row>
    <row r="184" spans="7:9" s="4" customFormat="1" x14ac:dyDescent="0.25">
      <c r="G184" s="145"/>
      <c r="I184" s="145"/>
    </row>
    <row r="185" spans="7:9" s="4" customFormat="1" x14ac:dyDescent="0.25">
      <c r="G185" s="145"/>
      <c r="I185" s="145"/>
    </row>
    <row r="186" spans="7:9" s="4" customFormat="1" x14ac:dyDescent="0.25">
      <c r="G186" s="145"/>
      <c r="I186" s="145"/>
    </row>
    <row r="187" spans="7:9" s="4" customFormat="1" x14ac:dyDescent="0.25">
      <c r="G187" s="145"/>
      <c r="I187" s="145"/>
    </row>
    <row r="188" spans="7:9" s="4" customFormat="1" x14ac:dyDescent="0.25">
      <c r="G188" s="145"/>
      <c r="I188" s="145"/>
    </row>
    <row r="189" spans="7:9" s="4" customFormat="1" x14ac:dyDescent="0.25">
      <c r="G189" s="145"/>
      <c r="I189" s="145"/>
    </row>
    <row r="190" spans="7:9" s="4" customFormat="1" x14ac:dyDescent="0.25">
      <c r="G190" s="145"/>
      <c r="I190" s="145"/>
    </row>
    <row r="191" spans="7:9" s="4" customFormat="1" x14ac:dyDescent="0.25">
      <c r="G191" s="145"/>
      <c r="I191" s="145"/>
    </row>
    <row r="192" spans="7:9" s="4" customFormat="1" x14ac:dyDescent="0.25">
      <c r="G192" s="145"/>
      <c r="I192" s="145"/>
    </row>
    <row r="193" spans="7:9" s="4" customFormat="1" x14ac:dyDescent="0.25">
      <c r="G193" s="145"/>
      <c r="I193" s="145"/>
    </row>
    <row r="194" spans="7:9" s="4" customFormat="1" x14ac:dyDescent="0.25">
      <c r="G194" s="145"/>
      <c r="I194" s="145"/>
    </row>
    <row r="195" spans="7:9" s="4" customFormat="1" x14ac:dyDescent="0.25">
      <c r="G195" s="145"/>
      <c r="I195" s="145"/>
    </row>
    <row r="196" spans="7:9" s="4" customFormat="1" x14ac:dyDescent="0.25">
      <c r="G196" s="145"/>
      <c r="I196" s="145"/>
    </row>
    <row r="197" spans="7:9" s="4" customFormat="1" x14ac:dyDescent="0.25">
      <c r="G197" s="145"/>
      <c r="I197" s="145"/>
    </row>
    <row r="198" spans="7:9" s="4" customFormat="1" x14ac:dyDescent="0.25">
      <c r="G198" s="145"/>
      <c r="I198" s="145"/>
    </row>
    <row r="199" spans="7:9" s="4" customFormat="1" ht="36.75" customHeight="1" x14ac:dyDescent="0.25">
      <c r="G199" s="145"/>
      <c r="I199" s="145"/>
    </row>
    <row r="200" spans="7:9" s="4" customFormat="1" x14ac:dyDescent="0.25">
      <c r="G200" s="145"/>
      <c r="I200" s="145"/>
    </row>
    <row r="201" spans="7:9" s="4" customFormat="1" x14ac:dyDescent="0.25">
      <c r="G201" s="145"/>
      <c r="I201" s="145"/>
    </row>
    <row r="202" spans="7:9" s="4" customFormat="1" x14ac:dyDescent="0.25">
      <c r="G202" s="145"/>
      <c r="I202" s="145"/>
    </row>
    <row r="203" spans="7:9" s="4" customFormat="1" x14ac:dyDescent="0.25">
      <c r="G203" s="145"/>
      <c r="I203" s="145"/>
    </row>
    <row r="204" spans="7:9" s="4" customFormat="1" x14ac:dyDescent="0.25">
      <c r="G204" s="145"/>
      <c r="I204" s="145"/>
    </row>
    <row r="205" spans="7:9" s="4" customFormat="1" ht="15.75" customHeight="1" x14ac:dyDescent="0.25">
      <c r="G205" s="145"/>
      <c r="I205" s="145"/>
    </row>
    <row r="206" spans="7:9" s="4" customFormat="1" x14ac:dyDescent="0.25">
      <c r="G206" s="145"/>
      <c r="I206" s="145"/>
    </row>
    <row r="207" spans="7:9" s="4" customFormat="1" x14ac:dyDescent="0.25">
      <c r="G207" s="145"/>
      <c r="I207" s="145"/>
    </row>
    <row r="208" spans="7:9" s="4" customFormat="1" x14ac:dyDescent="0.25">
      <c r="G208" s="145"/>
      <c r="I208" s="145"/>
    </row>
    <row r="209" spans="7:9" s="4" customFormat="1" x14ac:dyDescent="0.25">
      <c r="G209" s="145"/>
      <c r="I209" s="145"/>
    </row>
    <row r="210" spans="7:9" s="4" customFormat="1" x14ac:dyDescent="0.25">
      <c r="G210" s="145"/>
      <c r="I210" s="145"/>
    </row>
    <row r="211" spans="7:9" s="4" customFormat="1" x14ac:dyDescent="0.25">
      <c r="G211" s="145"/>
      <c r="I211" s="145"/>
    </row>
    <row r="212" spans="7:9" s="4" customFormat="1" x14ac:dyDescent="0.25">
      <c r="G212" s="145"/>
      <c r="I212" s="145"/>
    </row>
    <row r="213" spans="7:9" s="4" customFormat="1" x14ac:dyDescent="0.25">
      <c r="G213" s="145"/>
      <c r="I213" s="145"/>
    </row>
    <row r="214" spans="7:9" s="4" customFormat="1" x14ac:dyDescent="0.25">
      <c r="G214" s="145"/>
      <c r="I214" s="145"/>
    </row>
    <row r="215" spans="7:9" s="4" customFormat="1" x14ac:dyDescent="0.25">
      <c r="G215" s="145"/>
      <c r="I215" s="145"/>
    </row>
    <row r="216" spans="7:9" s="4" customFormat="1" x14ac:dyDescent="0.25">
      <c r="G216" s="145"/>
      <c r="I216" s="145"/>
    </row>
    <row r="217" spans="7:9" s="4" customFormat="1" x14ac:dyDescent="0.25">
      <c r="G217" s="145"/>
      <c r="I217" s="145"/>
    </row>
    <row r="218" spans="7:9" s="4" customFormat="1" x14ac:dyDescent="0.25">
      <c r="G218" s="145"/>
      <c r="I218" s="145"/>
    </row>
    <row r="219" spans="7:9" s="4" customFormat="1" x14ac:dyDescent="0.25">
      <c r="G219" s="145"/>
      <c r="I219" s="145"/>
    </row>
    <row r="220" spans="7:9" s="4" customFormat="1" x14ac:dyDescent="0.25">
      <c r="G220" s="145"/>
      <c r="I220" s="145"/>
    </row>
    <row r="221" spans="7:9" s="4" customFormat="1" x14ac:dyDescent="0.25">
      <c r="G221" s="145"/>
      <c r="I221" s="145"/>
    </row>
    <row r="222" spans="7:9" s="4" customFormat="1" x14ac:dyDescent="0.25">
      <c r="G222" s="145"/>
      <c r="I222" s="145"/>
    </row>
    <row r="223" spans="7:9" s="4" customFormat="1" x14ac:dyDescent="0.25">
      <c r="G223" s="145"/>
      <c r="I223" s="145"/>
    </row>
    <row r="224" spans="7:9" s="4" customFormat="1" x14ac:dyDescent="0.25">
      <c r="G224" s="145"/>
      <c r="I224" s="145"/>
    </row>
    <row r="225" spans="7:9" s="4" customFormat="1" x14ac:dyDescent="0.25">
      <c r="G225" s="145"/>
      <c r="I225" s="145"/>
    </row>
    <row r="226" spans="7:9" s="4" customFormat="1" x14ac:dyDescent="0.25">
      <c r="G226" s="145"/>
      <c r="I226" s="145"/>
    </row>
    <row r="227" spans="7:9" s="4" customFormat="1" x14ac:dyDescent="0.25">
      <c r="G227" s="145"/>
      <c r="I227" s="145"/>
    </row>
    <row r="228" spans="7:9" s="4" customFormat="1" x14ac:dyDescent="0.25">
      <c r="G228" s="145"/>
      <c r="I228" s="145"/>
    </row>
    <row r="229" spans="7:9" s="4" customFormat="1" x14ac:dyDescent="0.25">
      <c r="G229" s="145"/>
      <c r="I229" s="145"/>
    </row>
    <row r="230" spans="7:9" s="4" customFormat="1" x14ac:dyDescent="0.25">
      <c r="G230" s="145"/>
      <c r="I230" s="145"/>
    </row>
    <row r="231" spans="7:9" s="4" customFormat="1" x14ac:dyDescent="0.25">
      <c r="G231" s="145"/>
      <c r="I231" s="145"/>
    </row>
    <row r="232" spans="7:9" s="4" customFormat="1" x14ac:dyDescent="0.25">
      <c r="G232" s="145"/>
      <c r="I232" s="145"/>
    </row>
    <row r="233" spans="7:9" s="4" customFormat="1" x14ac:dyDescent="0.25">
      <c r="G233" s="145"/>
      <c r="I233" s="145"/>
    </row>
    <row r="234" spans="7:9" s="4" customFormat="1" x14ac:dyDescent="0.25">
      <c r="G234" s="145"/>
      <c r="I234" s="145"/>
    </row>
    <row r="235" spans="7:9" s="4" customFormat="1" x14ac:dyDescent="0.25">
      <c r="G235" s="145"/>
      <c r="I235" s="145"/>
    </row>
    <row r="236" spans="7:9" s="4" customFormat="1" x14ac:dyDescent="0.25">
      <c r="G236" s="145"/>
      <c r="I236" s="145"/>
    </row>
    <row r="237" spans="7:9" s="4" customFormat="1" x14ac:dyDescent="0.25">
      <c r="G237" s="145"/>
      <c r="I237" s="145"/>
    </row>
    <row r="238" spans="7:9" s="4" customFormat="1" x14ac:dyDescent="0.25">
      <c r="G238" s="145"/>
      <c r="I238" s="145"/>
    </row>
    <row r="239" spans="7:9" s="4" customFormat="1" x14ac:dyDescent="0.25">
      <c r="G239" s="145"/>
      <c r="I239" s="145"/>
    </row>
    <row r="240" spans="7:9" s="4" customFormat="1" x14ac:dyDescent="0.25">
      <c r="G240" s="145"/>
      <c r="I240" s="145"/>
    </row>
    <row r="241" spans="7:9" s="4" customFormat="1" x14ac:dyDescent="0.25">
      <c r="G241" s="145"/>
      <c r="I241" s="145"/>
    </row>
    <row r="242" spans="7:9" s="4" customFormat="1" ht="13.5" customHeight="1" x14ac:dyDescent="0.25">
      <c r="G242" s="145"/>
      <c r="I242" s="145"/>
    </row>
    <row r="243" spans="7:9" s="4" customFormat="1" ht="12.75" customHeight="1" x14ac:dyDescent="0.25">
      <c r="G243" s="145"/>
      <c r="I243" s="145"/>
    </row>
    <row r="244" spans="7:9" s="4" customFormat="1" ht="12.75" customHeight="1" x14ac:dyDescent="0.25">
      <c r="G244" s="145"/>
      <c r="I244" s="145"/>
    </row>
    <row r="245" spans="7:9" s="4" customFormat="1" x14ac:dyDescent="0.25">
      <c r="G245" s="145"/>
      <c r="I245" s="145"/>
    </row>
    <row r="246" spans="7:9" s="4" customFormat="1" x14ac:dyDescent="0.25">
      <c r="G246" s="145"/>
      <c r="I246" s="145"/>
    </row>
    <row r="247" spans="7:9" s="4" customFormat="1" x14ac:dyDescent="0.25">
      <c r="G247" s="145"/>
      <c r="I247" s="145"/>
    </row>
    <row r="248" spans="7:9" s="4" customFormat="1" x14ac:dyDescent="0.25">
      <c r="G248" s="145"/>
      <c r="I248" s="145"/>
    </row>
    <row r="249" spans="7:9" s="4" customFormat="1" x14ac:dyDescent="0.25">
      <c r="G249" s="145"/>
      <c r="I249" s="145"/>
    </row>
    <row r="250" spans="7:9" s="4" customFormat="1" x14ac:dyDescent="0.25">
      <c r="G250" s="145"/>
      <c r="I250" s="145"/>
    </row>
    <row r="251" spans="7:9" s="4" customFormat="1" x14ac:dyDescent="0.25">
      <c r="G251" s="145"/>
      <c r="I251" s="145"/>
    </row>
    <row r="252" spans="7:9" s="4" customFormat="1" x14ac:dyDescent="0.25">
      <c r="G252" s="145"/>
      <c r="I252" s="145"/>
    </row>
    <row r="253" spans="7:9" s="4" customFormat="1" x14ac:dyDescent="0.25">
      <c r="G253" s="145"/>
      <c r="I253" s="145"/>
    </row>
    <row r="254" spans="7:9" s="4" customFormat="1" x14ac:dyDescent="0.25">
      <c r="G254" s="145"/>
      <c r="I254" s="145"/>
    </row>
    <row r="255" spans="7:9" s="4" customFormat="1" x14ac:dyDescent="0.25">
      <c r="G255" s="145"/>
      <c r="I255" s="145"/>
    </row>
    <row r="256" spans="7:9" s="4" customFormat="1" x14ac:dyDescent="0.25">
      <c r="G256" s="145"/>
      <c r="I256" s="145"/>
    </row>
    <row r="257" spans="7:9" s="4" customFormat="1" x14ac:dyDescent="0.25">
      <c r="G257" s="145"/>
      <c r="I257" s="145"/>
    </row>
    <row r="258" spans="7:9" s="4" customFormat="1" x14ac:dyDescent="0.25">
      <c r="G258" s="145"/>
      <c r="I258" s="145"/>
    </row>
    <row r="259" spans="7:9" s="4" customFormat="1" x14ac:dyDescent="0.25">
      <c r="G259" s="145"/>
      <c r="I259" s="145"/>
    </row>
    <row r="260" spans="7:9" s="4" customFormat="1" x14ac:dyDescent="0.25">
      <c r="G260" s="145"/>
      <c r="I260" s="145"/>
    </row>
    <row r="261" spans="7:9" s="4" customFormat="1" x14ac:dyDescent="0.25">
      <c r="G261" s="145"/>
      <c r="I261" s="145"/>
    </row>
    <row r="262" spans="7:9" s="4" customFormat="1" ht="12.75" customHeight="1" x14ac:dyDescent="0.25">
      <c r="G262" s="145"/>
      <c r="I262" s="145"/>
    </row>
    <row r="263" spans="7:9" s="4" customFormat="1" ht="12.75" customHeight="1" x14ac:dyDescent="0.25">
      <c r="G263" s="145"/>
      <c r="I263" s="145"/>
    </row>
    <row r="264" spans="7:9" s="4" customFormat="1" ht="12.75" customHeight="1" x14ac:dyDescent="0.25">
      <c r="G264" s="145"/>
      <c r="I264" s="145"/>
    </row>
    <row r="265" spans="7:9" s="4" customFormat="1" ht="12.75" customHeight="1" x14ac:dyDescent="0.25">
      <c r="G265" s="145"/>
      <c r="I265" s="145"/>
    </row>
    <row r="266" spans="7:9" s="4" customFormat="1" ht="12.75" customHeight="1" x14ac:dyDescent="0.25">
      <c r="G266" s="145"/>
      <c r="I266" s="145"/>
    </row>
    <row r="267" spans="7:9" s="4" customFormat="1" x14ac:dyDescent="0.25">
      <c r="G267" s="145"/>
      <c r="I267" s="145"/>
    </row>
    <row r="268" spans="7:9" s="4" customFormat="1" x14ac:dyDescent="0.25">
      <c r="G268" s="145"/>
      <c r="I268" s="145"/>
    </row>
    <row r="269" spans="7:9" s="4" customFormat="1" x14ac:dyDescent="0.25">
      <c r="G269" s="145"/>
      <c r="I269" s="145"/>
    </row>
    <row r="270" spans="7:9" s="4" customFormat="1" x14ac:dyDescent="0.25">
      <c r="G270" s="145"/>
      <c r="I270" s="145"/>
    </row>
    <row r="271" spans="7:9" s="4" customFormat="1" x14ac:dyDescent="0.25">
      <c r="G271" s="145"/>
      <c r="I271" s="145"/>
    </row>
    <row r="272" spans="7:9" s="4" customFormat="1" x14ac:dyDescent="0.25">
      <c r="G272" s="145"/>
      <c r="I272" s="145"/>
    </row>
    <row r="273" spans="7:9" s="4" customFormat="1" x14ac:dyDescent="0.25">
      <c r="G273" s="145"/>
      <c r="I273" s="145"/>
    </row>
    <row r="274" spans="7:9" s="4" customFormat="1" x14ac:dyDescent="0.25">
      <c r="G274" s="145"/>
      <c r="I274" s="145"/>
    </row>
    <row r="275" spans="7:9" s="4" customFormat="1" x14ac:dyDescent="0.25">
      <c r="G275" s="145"/>
      <c r="I275" s="145"/>
    </row>
    <row r="276" spans="7:9" s="4" customFormat="1" x14ac:dyDescent="0.25">
      <c r="G276" s="145"/>
      <c r="I276" s="145"/>
    </row>
    <row r="277" spans="7:9" s="4" customFormat="1" x14ac:dyDescent="0.25">
      <c r="G277" s="145"/>
      <c r="I277" s="145"/>
    </row>
    <row r="278" spans="7:9" s="4" customFormat="1" x14ac:dyDescent="0.25">
      <c r="G278" s="145"/>
      <c r="I278" s="145"/>
    </row>
    <row r="279" spans="7:9" s="4" customFormat="1" x14ac:dyDescent="0.25">
      <c r="G279" s="145"/>
      <c r="I279" s="145"/>
    </row>
    <row r="280" spans="7:9" s="4" customFormat="1" x14ac:dyDescent="0.25">
      <c r="G280" s="145"/>
      <c r="I280" s="145"/>
    </row>
    <row r="281" spans="7:9" s="4" customFormat="1" x14ac:dyDescent="0.25">
      <c r="G281" s="145"/>
      <c r="I281" s="145"/>
    </row>
    <row r="282" spans="7:9" s="4" customFormat="1" x14ac:dyDescent="0.25">
      <c r="G282" s="145"/>
      <c r="I282" s="145"/>
    </row>
    <row r="283" spans="7:9" s="4" customFormat="1" x14ac:dyDescent="0.25">
      <c r="G283" s="145"/>
      <c r="I283" s="145"/>
    </row>
    <row r="284" spans="7:9" s="4" customFormat="1" x14ac:dyDescent="0.25">
      <c r="G284" s="145"/>
      <c r="I284" s="145"/>
    </row>
    <row r="285" spans="7:9" s="4" customFormat="1" x14ac:dyDescent="0.25">
      <c r="G285" s="145"/>
      <c r="I285" s="145"/>
    </row>
    <row r="286" spans="7:9" s="4" customFormat="1" x14ac:dyDescent="0.25">
      <c r="G286" s="145"/>
      <c r="I286" s="145"/>
    </row>
    <row r="287" spans="7:9" s="4" customFormat="1" x14ac:dyDescent="0.25">
      <c r="G287" s="145"/>
      <c r="I287" s="145"/>
    </row>
    <row r="288" spans="7:9" s="4" customFormat="1" x14ac:dyDescent="0.25">
      <c r="G288" s="145"/>
      <c r="I288" s="145"/>
    </row>
    <row r="289" spans="7:9" s="4" customFormat="1" x14ac:dyDescent="0.25">
      <c r="G289" s="145"/>
      <c r="I289" s="145"/>
    </row>
    <row r="290" spans="7:9" s="4" customFormat="1" x14ac:dyDescent="0.25">
      <c r="G290" s="145"/>
      <c r="I290" s="145"/>
    </row>
    <row r="291" spans="7:9" s="4" customFormat="1" x14ac:dyDescent="0.25">
      <c r="G291" s="145"/>
      <c r="I291" s="145"/>
    </row>
    <row r="292" spans="7:9" s="4" customFormat="1" x14ac:dyDescent="0.25">
      <c r="G292" s="145"/>
      <c r="I292" s="145"/>
    </row>
    <row r="293" spans="7:9" s="4" customFormat="1" x14ac:dyDescent="0.25">
      <c r="G293" s="145"/>
      <c r="I293" s="145"/>
    </row>
    <row r="294" spans="7:9" s="4" customFormat="1" x14ac:dyDescent="0.25">
      <c r="G294" s="145"/>
      <c r="I294" s="145"/>
    </row>
    <row r="295" spans="7:9" s="4" customFormat="1" x14ac:dyDescent="0.25">
      <c r="G295" s="145"/>
      <c r="I295" s="145"/>
    </row>
    <row r="296" spans="7:9" s="4" customFormat="1" x14ac:dyDescent="0.25">
      <c r="G296" s="145"/>
      <c r="I296" s="145"/>
    </row>
    <row r="297" spans="7:9" s="4" customFormat="1" x14ac:dyDescent="0.25">
      <c r="G297" s="145"/>
      <c r="I297" s="145"/>
    </row>
    <row r="298" spans="7:9" s="4" customFormat="1" x14ac:dyDescent="0.25">
      <c r="G298" s="145"/>
      <c r="I298" s="145"/>
    </row>
    <row r="299" spans="7:9" s="4" customFormat="1" x14ac:dyDescent="0.25">
      <c r="G299" s="145"/>
      <c r="I299" s="145"/>
    </row>
    <row r="300" spans="7:9" s="4" customFormat="1" x14ac:dyDescent="0.25">
      <c r="G300" s="145"/>
      <c r="I300" s="145"/>
    </row>
    <row r="301" spans="7:9" s="4" customFormat="1" x14ac:dyDescent="0.25">
      <c r="G301" s="145"/>
      <c r="I301" s="145"/>
    </row>
    <row r="302" spans="7:9" s="4" customFormat="1" x14ac:dyDescent="0.25">
      <c r="G302" s="145"/>
      <c r="I302" s="145"/>
    </row>
    <row r="303" spans="7:9" s="4" customFormat="1" x14ac:dyDescent="0.25">
      <c r="G303" s="145"/>
      <c r="I303" s="145"/>
    </row>
    <row r="304" spans="7:9" s="4" customFormat="1" x14ac:dyDescent="0.25">
      <c r="G304" s="145"/>
      <c r="I304" s="145"/>
    </row>
    <row r="305" spans="7:9" s="4" customFormat="1" x14ac:dyDescent="0.25">
      <c r="G305" s="145"/>
      <c r="I305" s="145"/>
    </row>
    <row r="306" spans="7:9" s="4" customFormat="1" x14ac:dyDescent="0.25">
      <c r="G306" s="145"/>
      <c r="I306" s="145"/>
    </row>
    <row r="307" spans="7:9" s="4" customFormat="1" x14ac:dyDescent="0.25">
      <c r="G307" s="145"/>
      <c r="I307" s="145"/>
    </row>
    <row r="308" spans="7:9" s="4" customFormat="1" x14ac:dyDescent="0.25">
      <c r="G308" s="145"/>
      <c r="I308" s="145"/>
    </row>
    <row r="309" spans="7:9" s="4" customFormat="1" x14ac:dyDescent="0.25">
      <c r="G309" s="145"/>
      <c r="I309" s="145"/>
    </row>
    <row r="310" spans="7:9" s="4" customFormat="1" ht="12.75" customHeight="1" x14ac:dyDescent="0.25">
      <c r="G310" s="145"/>
      <c r="I310" s="145"/>
    </row>
    <row r="311" spans="7:9" s="4" customFormat="1" ht="12.75" customHeight="1" x14ac:dyDescent="0.25">
      <c r="G311" s="145"/>
      <c r="I311" s="145"/>
    </row>
    <row r="312" spans="7:9" s="4" customFormat="1" ht="12.75" customHeight="1" x14ac:dyDescent="0.25">
      <c r="G312" s="145"/>
      <c r="I312" s="145"/>
    </row>
    <row r="313" spans="7:9" s="4" customFormat="1" ht="12.75" customHeight="1" x14ac:dyDescent="0.25">
      <c r="G313" s="145"/>
      <c r="I313" s="145"/>
    </row>
    <row r="314" spans="7:9" s="4" customFormat="1" ht="12.75" customHeight="1" x14ac:dyDescent="0.25">
      <c r="G314" s="145"/>
      <c r="I314" s="145"/>
    </row>
    <row r="315" spans="7:9" s="4" customFormat="1" ht="12.75" customHeight="1" x14ac:dyDescent="0.25">
      <c r="G315" s="145"/>
      <c r="I315" s="145"/>
    </row>
    <row r="316" spans="7:9" s="4" customFormat="1" x14ac:dyDescent="0.25">
      <c r="G316" s="145"/>
      <c r="I316" s="145"/>
    </row>
    <row r="317" spans="7:9" s="4" customFormat="1" x14ac:dyDescent="0.25">
      <c r="G317" s="145"/>
      <c r="I317" s="145"/>
    </row>
    <row r="318" spans="7:9" s="4" customFormat="1" x14ac:dyDescent="0.25">
      <c r="G318" s="145"/>
      <c r="I318" s="145"/>
    </row>
    <row r="319" spans="7:9" s="4" customFormat="1" x14ac:dyDescent="0.25">
      <c r="G319" s="145"/>
      <c r="I319" s="145"/>
    </row>
    <row r="320" spans="7:9" s="4" customFormat="1" x14ac:dyDescent="0.25">
      <c r="G320" s="145"/>
      <c r="I320" s="145"/>
    </row>
    <row r="321" spans="7:9" s="4" customFormat="1" x14ac:dyDescent="0.25">
      <c r="G321" s="145"/>
      <c r="I321" s="145"/>
    </row>
    <row r="322" spans="7:9" s="4" customFormat="1" x14ac:dyDescent="0.25">
      <c r="G322" s="145"/>
      <c r="I322" s="145"/>
    </row>
    <row r="323" spans="7:9" s="4" customFormat="1" x14ac:dyDescent="0.25">
      <c r="G323" s="145"/>
      <c r="I323" s="145"/>
    </row>
    <row r="324" spans="7:9" s="4" customFormat="1" x14ac:dyDescent="0.25">
      <c r="G324" s="145"/>
      <c r="I324" s="145"/>
    </row>
    <row r="325" spans="7:9" s="4" customFormat="1" x14ac:dyDescent="0.25">
      <c r="G325" s="145"/>
      <c r="I325" s="145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5:N35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27"/>
  <sheetViews>
    <sheetView workbookViewId="0">
      <selection activeCell="K30" sqref="K30"/>
    </sheetView>
  </sheetViews>
  <sheetFormatPr defaultRowHeight="15.75" x14ac:dyDescent="0.25"/>
  <cols>
    <col min="1" max="1" width="9.28515625" style="534" customWidth="1"/>
    <col min="2" max="2" width="27.7109375" style="534" customWidth="1"/>
    <col min="3" max="5" width="5.140625" style="534" hidden="1" customWidth="1"/>
    <col min="6" max="6" width="10.28515625" style="534" hidden="1" customWidth="1"/>
    <col min="7" max="7" width="7" style="535" customWidth="1"/>
    <col min="8" max="8" width="7" style="534" hidden="1" customWidth="1"/>
    <col min="9" max="9" width="8.85546875" style="535" customWidth="1"/>
    <col min="10" max="14" width="6.5703125" style="534" customWidth="1"/>
    <col min="15" max="15" width="7.42578125" style="534" customWidth="1"/>
    <col min="16" max="16" width="6.5703125" style="534" customWidth="1"/>
    <col min="17" max="17" width="6.5703125" style="534" hidden="1" customWidth="1"/>
    <col min="18" max="20" width="6.5703125" style="534" customWidth="1"/>
    <col min="21" max="23" width="7.140625" style="534" customWidth="1"/>
    <col min="24" max="30" width="7" style="534" customWidth="1"/>
    <col min="31" max="31" width="9.5703125" style="534" hidden="1" customWidth="1"/>
    <col min="32" max="32" width="12.28515625" style="534" hidden="1" customWidth="1"/>
    <col min="33" max="33" width="26.7109375" style="739" customWidth="1"/>
    <col min="34" max="16384" width="9.140625" style="534"/>
  </cols>
  <sheetData>
    <row r="1" spans="1:33" ht="0.75" customHeight="1" x14ac:dyDescent="0.25"/>
    <row r="2" spans="1:33" ht="15" customHeight="1" x14ac:dyDescent="0.25">
      <c r="AA2" s="1778"/>
      <c r="AB2" s="1778"/>
      <c r="AC2" s="1778"/>
      <c r="AD2" s="1778"/>
      <c r="AE2" s="536"/>
    </row>
    <row r="3" spans="1:33" ht="36" customHeight="1" x14ac:dyDescent="0.25">
      <c r="G3" s="1791" t="s">
        <v>0</v>
      </c>
      <c r="H3" s="1792"/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740" t="s">
        <v>304</v>
      </c>
      <c r="AD3" s="740"/>
      <c r="AE3" s="740"/>
      <c r="AF3" s="740"/>
    </row>
    <row r="4" spans="1:33" ht="21.75" customHeight="1" thickBot="1" x14ac:dyDescent="0.3">
      <c r="A4" s="1781" t="s">
        <v>272</v>
      </c>
      <c r="B4" s="1781"/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81"/>
      <c r="AF4" s="1781"/>
    </row>
    <row r="5" spans="1:33" s="540" customFormat="1" ht="25.5" customHeight="1" thickBot="1" x14ac:dyDescent="0.25">
      <c r="A5" s="1740" t="s">
        <v>2</v>
      </c>
      <c r="B5" s="1741" t="s">
        <v>3</v>
      </c>
      <c r="C5" s="5"/>
      <c r="D5" s="5"/>
      <c r="E5" s="5"/>
      <c r="F5" s="1740" t="s">
        <v>4</v>
      </c>
      <c r="G5" s="1740" t="s">
        <v>5</v>
      </c>
      <c r="H5" s="1742" t="s">
        <v>6</v>
      </c>
      <c r="I5" s="1745" t="s">
        <v>7</v>
      </c>
      <c r="J5" s="1748" t="s">
        <v>305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49"/>
      <c r="U5" s="1748" t="s">
        <v>306</v>
      </c>
      <c r="V5" s="1748"/>
      <c r="W5" s="1748"/>
      <c r="X5" s="1748"/>
      <c r="Y5" s="1748"/>
      <c r="Z5" s="1748"/>
      <c r="AA5" s="1748"/>
      <c r="AB5" s="1748"/>
      <c r="AC5" s="1748"/>
      <c r="AD5" s="1793"/>
      <c r="AE5" s="1750" t="s">
        <v>10</v>
      </c>
      <c r="AF5" s="1794" t="s">
        <v>11</v>
      </c>
      <c r="AG5" s="741"/>
    </row>
    <row r="6" spans="1:33" s="540" customFormat="1" ht="27.75" customHeight="1" thickBot="1" x14ac:dyDescent="0.25">
      <c r="A6" s="1740"/>
      <c r="B6" s="1741"/>
      <c r="C6" s="5"/>
      <c r="D6" s="5"/>
      <c r="E6" s="5"/>
      <c r="F6" s="1740"/>
      <c r="G6" s="1740"/>
      <c r="H6" s="1743"/>
      <c r="I6" s="1746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726" t="s">
        <v>18</v>
      </c>
      <c r="T6" s="1727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726" t="s">
        <v>18</v>
      </c>
      <c r="AD6" s="1790"/>
      <c r="AE6" s="1751"/>
      <c r="AF6" s="1795"/>
      <c r="AG6" s="741"/>
    </row>
    <row r="7" spans="1:33" s="540" customFormat="1" ht="18" customHeight="1" thickBot="1" x14ac:dyDescent="0.25">
      <c r="A7" s="1740"/>
      <c r="B7" s="1741"/>
      <c r="C7" s="5"/>
      <c r="D7" s="5"/>
      <c r="E7" s="5"/>
      <c r="F7" s="1740"/>
      <c r="G7" s="1740"/>
      <c r="H7" s="1743"/>
      <c r="I7" s="1746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118</v>
      </c>
      <c r="T7" s="1732" t="s">
        <v>119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118</v>
      </c>
      <c r="AD7" s="1730" t="s">
        <v>119</v>
      </c>
      <c r="AE7" s="1751"/>
      <c r="AF7" s="1795"/>
      <c r="AG7" s="741"/>
    </row>
    <row r="8" spans="1:33" s="540" customFormat="1" ht="168.75" customHeight="1" thickBot="1" x14ac:dyDescent="0.25">
      <c r="A8" s="1740"/>
      <c r="B8" s="1741"/>
      <c r="C8" s="5"/>
      <c r="D8" s="5"/>
      <c r="E8" s="5"/>
      <c r="F8" s="1740"/>
      <c r="G8" s="1740"/>
      <c r="H8" s="1744"/>
      <c r="I8" s="1747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33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31"/>
      <c r="AE8" s="1752"/>
      <c r="AF8" s="1796"/>
      <c r="AG8" s="741"/>
    </row>
    <row r="9" spans="1:33" s="540" customFormat="1" ht="18.75" customHeight="1" thickBot="1" x14ac:dyDescent="0.25">
      <c r="A9" s="417"/>
      <c r="B9" s="742"/>
      <c r="C9" s="205"/>
      <c r="D9" s="205"/>
      <c r="E9" s="205"/>
      <c r="F9" s="205"/>
      <c r="G9" s="743"/>
      <c r="H9" s="208"/>
      <c r="I9" s="205"/>
      <c r="J9" s="208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8"/>
      <c r="V9" s="205"/>
      <c r="W9" s="205"/>
      <c r="X9" s="205"/>
      <c r="Y9" s="205"/>
      <c r="Z9" s="205"/>
      <c r="AA9" s="205"/>
      <c r="AB9" s="205"/>
      <c r="AC9" s="205"/>
      <c r="AD9" s="744"/>
      <c r="AE9" s="745"/>
      <c r="AF9" s="746"/>
      <c r="AG9" s="205"/>
    </row>
    <row r="10" spans="1:33" s="551" customFormat="1" ht="45.75" customHeight="1" thickBot="1" x14ac:dyDescent="0.25">
      <c r="A10" s="581" t="s">
        <v>307</v>
      </c>
      <c r="B10" s="582" t="s">
        <v>308</v>
      </c>
      <c r="C10" s="554"/>
      <c r="D10" s="554"/>
      <c r="E10" s="554"/>
      <c r="F10" s="590" t="s">
        <v>57</v>
      </c>
      <c r="G10" s="591">
        <v>54</v>
      </c>
      <c r="H10" s="556"/>
      <c r="I10" s="747">
        <f>J10+U10</f>
        <v>54</v>
      </c>
      <c r="J10" s="561">
        <f>K10+O10</f>
        <v>54</v>
      </c>
      <c r="K10" s="296">
        <f>SUM(L10:N10)</f>
        <v>34</v>
      </c>
      <c r="L10" s="296">
        <v>22</v>
      </c>
      <c r="M10" s="296"/>
      <c r="N10" s="296">
        <v>12</v>
      </c>
      <c r="O10" s="296">
        <v>20</v>
      </c>
      <c r="P10" s="296"/>
      <c r="Q10" s="296"/>
      <c r="R10" s="296"/>
      <c r="S10" s="296" t="s">
        <v>58</v>
      </c>
      <c r="T10" s="747"/>
      <c r="U10" s="561">
        <f>V10+Z10</f>
        <v>0</v>
      </c>
      <c r="V10" s="296">
        <f>SUM(W10:Y10)</f>
        <v>0</v>
      </c>
      <c r="W10" s="296"/>
      <c r="X10" s="296"/>
      <c r="Y10" s="296"/>
      <c r="Z10" s="296"/>
      <c r="AA10" s="296"/>
      <c r="AB10" s="296"/>
      <c r="AC10" s="296"/>
      <c r="AD10" s="296"/>
      <c r="AE10" s="556"/>
      <c r="AF10" s="747"/>
      <c r="AG10" s="748"/>
    </row>
    <row r="11" spans="1:33" s="551" customFormat="1" ht="51" customHeight="1" thickBot="1" x14ac:dyDescent="0.25">
      <c r="A11" s="581" t="s">
        <v>309</v>
      </c>
      <c r="B11" s="582" t="s">
        <v>310</v>
      </c>
      <c r="C11" s="554"/>
      <c r="D11" s="554"/>
      <c r="E11" s="554"/>
      <c r="F11" s="590" t="s">
        <v>311</v>
      </c>
      <c r="G11" s="591">
        <v>216</v>
      </c>
      <c r="H11" s="556"/>
      <c r="I11" s="747">
        <f t="shared" ref="I11:I28" si="0">J11+U11</f>
        <v>128</v>
      </c>
      <c r="J11" s="561">
        <f t="shared" ref="J11:J27" si="1">K11+O11</f>
        <v>64</v>
      </c>
      <c r="K11" s="296">
        <f t="shared" ref="K11:K27" si="2">SUM(L11:N11)</f>
        <v>32</v>
      </c>
      <c r="L11" s="296"/>
      <c r="M11" s="296"/>
      <c r="N11" s="296">
        <v>32</v>
      </c>
      <c r="O11" s="296">
        <v>32</v>
      </c>
      <c r="P11" s="296"/>
      <c r="Q11" s="296"/>
      <c r="R11" s="296"/>
      <c r="S11" s="296"/>
      <c r="T11" s="747" t="s">
        <v>30</v>
      </c>
      <c r="U11" s="561">
        <f t="shared" ref="U11:U28" si="3">V11+Z11</f>
        <v>64</v>
      </c>
      <c r="V11" s="296">
        <f t="shared" ref="V11:V28" si="4">SUM(W11:Y11)</f>
        <v>32</v>
      </c>
      <c r="W11" s="296"/>
      <c r="X11" s="296"/>
      <c r="Y11" s="296">
        <v>32</v>
      </c>
      <c r="Z11" s="296">
        <v>32</v>
      </c>
      <c r="AA11" s="296"/>
      <c r="AB11" s="296"/>
      <c r="AC11" s="296"/>
      <c r="AD11" s="296" t="s">
        <v>30</v>
      </c>
      <c r="AE11" s="556"/>
      <c r="AF11" s="747"/>
      <c r="AG11" s="748"/>
    </row>
    <row r="12" spans="1:33" s="551" customFormat="1" ht="23.25" customHeight="1" thickBot="1" x14ac:dyDescent="0.25">
      <c r="A12" s="581" t="s">
        <v>312</v>
      </c>
      <c r="B12" s="582" t="s">
        <v>313</v>
      </c>
      <c r="C12" s="554"/>
      <c r="D12" s="554"/>
      <c r="E12" s="554"/>
      <c r="F12" s="749" t="s">
        <v>314</v>
      </c>
      <c r="G12" s="591">
        <v>270</v>
      </c>
      <c r="H12" s="556"/>
      <c r="I12" s="747">
        <f t="shared" si="0"/>
        <v>196</v>
      </c>
      <c r="J12" s="561">
        <f t="shared" si="1"/>
        <v>98</v>
      </c>
      <c r="K12" s="296">
        <f t="shared" si="2"/>
        <v>64</v>
      </c>
      <c r="L12" s="296"/>
      <c r="M12" s="296"/>
      <c r="N12" s="296">
        <v>64</v>
      </c>
      <c r="O12" s="296">
        <v>34</v>
      </c>
      <c r="P12" s="296"/>
      <c r="Q12" s="296"/>
      <c r="R12" s="296"/>
      <c r="S12" s="296"/>
      <c r="T12" s="747" t="s">
        <v>30</v>
      </c>
      <c r="U12" s="561">
        <f t="shared" si="3"/>
        <v>98</v>
      </c>
      <c r="V12" s="296">
        <f t="shared" si="4"/>
        <v>64</v>
      </c>
      <c r="W12" s="296"/>
      <c r="X12" s="296"/>
      <c r="Y12" s="296">
        <v>64</v>
      </c>
      <c r="Z12" s="296">
        <v>34</v>
      </c>
      <c r="AA12" s="296"/>
      <c r="AB12" s="296"/>
      <c r="AC12" s="296"/>
      <c r="AD12" s="296" t="s">
        <v>30</v>
      </c>
      <c r="AE12" s="556"/>
      <c r="AF12" s="747"/>
      <c r="AG12" s="748"/>
    </row>
    <row r="13" spans="1:33" s="551" customFormat="1" ht="20.25" customHeight="1" thickBot="1" x14ac:dyDescent="0.25">
      <c r="A13" s="581" t="s">
        <v>315</v>
      </c>
      <c r="B13" s="582" t="s">
        <v>316</v>
      </c>
      <c r="C13" s="750"/>
      <c r="D13" s="750"/>
      <c r="E13" s="750"/>
      <c r="F13" s="590" t="s">
        <v>73</v>
      </c>
      <c r="G13" s="591">
        <v>54</v>
      </c>
      <c r="H13" s="751"/>
      <c r="I13" s="747">
        <f t="shared" si="0"/>
        <v>54</v>
      </c>
      <c r="J13" s="561"/>
      <c r="K13" s="296"/>
      <c r="L13" s="296"/>
      <c r="M13" s="752"/>
      <c r="N13" s="752"/>
      <c r="O13" s="752"/>
      <c r="P13" s="752"/>
      <c r="Q13" s="752"/>
      <c r="R13" s="752"/>
      <c r="S13" s="566"/>
      <c r="T13" s="753"/>
      <c r="U13" s="561">
        <f t="shared" si="3"/>
        <v>54</v>
      </c>
      <c r="V13" s="296">
        <f t="shared" si="4"/>
        <v>34</v>
      </c>
      <c r="W13" s="566">
        <v>26</v>
      </c>
      <c r="X13" s="566"/>
      <c r="Y13" s="566">
        <v>8</v>
      </c>
      <c r="Z13" s="566">
        <v>20</v>
      </c>
      <c r="AA13" s="754"/>
      <c r="AB13" s="752"/>
      <c r="AC13" s="566"/>
      <c r="AD13" s="566" t="s">
        <v>62</v>
      </c>
      <c r="AE13" s="568" t="s">
        <v>317</v>
      </c>
      <c r="AF13" s="755"/>
      <c r="AG13" s="748"/>
    </row>
    <row r="14" spans="1:33" s="551" customFormat="1" ht="24" customHeight="1" thickBot="1" x14ac:dyDescent="0.25">
      <c r="A14" s="581" t="s">
        <v>318</v>
      </c>
      <c r="B14" s="582" t="s">
        <v>319</v>
      </c>
      <c r="C14" s="577"/>
      <c r="D14" s="577"/>
      <c r="E14" s="577"/>
      <c r="F14" s="590" t="s">
        <v>61</v>
      </c>
      <c r="G14" s="591">
        <v>81</v>
      </c>
      <c r="H14" s="556"/>
      <c r="I14" s="747">
        <f t="shared" si="0"/>
        <v>81</v>
      </c>
      <c r="J14" s="561">
        <f t="shared" si="1"/>
        <v>81</v>
      </c>
      <c r="K14" s="296">
        <f t="shared" si="2"/>
        <v>30</v>
      </c>
      <c r="L14" s="295">
        <v>14</v>
      </c>
      <c r="M14" s="295"/>
      <c r="N14" s="295">
        <v>16</v>
      </c>
      <c r="O14" s="295">
        <v>51</v>
      </c>
      <c r="P14" s="296"/>
      <c r="Q14" s="296"/>
      <c r="R14" s="296"/>
      <c r="S14" s="296" t="s">
        <v>58</v>
      </c>
      <c r="T14" s="747"/>
      <c r="U14" s="561"/>
      <c r="V14" s="296"/>
      <c r="W14" s="295"/>
      <c r="X14" s="295"/>
      <c r="Y14" s="295"/>
      <c r="Z14" s="295"/>
      <c r="AA14" s="296"/>
      <c r="AB14" s="296"/>
      <c r="AC14" s="295"/>
      <c r="AD14" s="296"/>
      <c r="AE14" s="568"/>
      <c r="AF14" s="756"/>
      <c r="AG14" s="748"/>
    </row>
    <row r="15" spans="1:33" s="551" customFormat="1" ht="32.25" customHeight="1" thickBot="1" x14ac:dyDescent="0.25">
      <c r="A15" s="581" t="s">
        <v>244</v>
      </c>
      <c r="B15" s="582" t="s">
        <v>320</v>
      </c>
      <c r="C15" s="552"/>
      <c r="D15" s="553"/>
      <c r="E15" s="552"/>
      <c r="F15" s="590" t="s">
        <v>57</v>
      </c>
      <c r="G15" s="591">
        <v>54</v>
      </c>
      <c r="H15" s="556"/>
      <c r="I15" s="747">
        <f t="shared" si="0"/>
        <v>54</v>
      </c>
      <c r="J15" s="561">
        <f t="shared" si="1"/>
        <v>54</v>
      </c>
      <c r="K15" s="296">
        <f t="shared" si="2"/>
        <v>30</v>
      </c>
      <c r="L15" s="295">
        <v>16</v>
      </c>
      <c r="M15" s="295"/>
      <c r="N15" s="295">
        <v>14</v>
      </c>
      <c r="O15" s="295">
        <v>24</v>
      </c>
      <c r="P15" s="296"/>
      <c r="Q15" s="296"/>
      <c r="R15" s="296"/>
      <c r="S15" s="296"/>
      <c r="T15" s="747" t="s">
        <v>62</v>
      </c>
      <c r="U15" s="561"/>
      <c r="V15" s="296"/>
      <c r="W15" s="295"/>
      <c r="X15" s="295"/>
      <c r="Y15" s="295"/>
      <c r="Z15" s="295"/>
      <c r="AA15" s="296"/>
      <c r="AB15" s="296"/>
      <c r="AC15" s="296"/>
      <c r="AD15" s="296"/>
      <c r="AE15" s="568"/>
      <c r="AF15" s="756"/>
      <c r="AG15" s="748"/>
    </row>
    <row r="16" spans="1:33" s="551" customFormat="1" ht="24" customHeight="1" thickBot="1" x14ac:dyDescent="0.25">
      <c r="A16" s="581" t="s">
        <v>321</v>
      </c>
      <c r="B16" s="582" t="s">
        <v>255</v>
      </c>
      <c r="C16" s="577"/>
      <c r="D16" s="577"/>
      <c r="E16" s="577"/>
      <c r="F16" s="590" t="s">
        <v>256</v>
      </c>
      <c r="G16" s="591">
        <v>243</v>
      </c>
      <c r="H16" s="296"/>
      <c r="I16" s="747">
        <f t="shared" si="0"/>
        <v>73</v>
      </c>
      <c r="J16" s="561">
        <f t="shared" si="1"/>
        <v>73</v>
      </c>
      <c r="K16" s="296">
        <f t="shared" si="2"/>
        <v>56</v>
      </c>
      <c r="L16" s="295"/>
      <c r="M16" s="295"/>
      <c r="N16" s="295">
        <v>56</v>
      </c>
      <c r="O16" s="295">
        <v>17</v>
      </c>
      <c r="P16" s="296"/>
      <c r="Q16" s="296"/>
      <c r="R16" s="296"/>
      <c r="S16" s="296" t="s">
        <v>58</v>
      </c>
      <c r="T16" s="747"/>
      <c r="U16" s="561"/>
      <c r="V16" s="296"/>
      <c r="W16" s="295"/>
      <c r="X16" s="295"/>
      <c r="Y16" s="295"/>
      <c r="Z16" s="295"/>
      <c r="AA16" s="296"/>
      <c r="AB16" s="296"/>
      <c r="AC16" s="296"/>
      <c r="AD16" s="296"/>
      <c r="AE16" s="568"/>
      <c r="AF16" s="756"/>
      <c r="AG16" s="748"/>
    </row>
    <row r="17" spans="1:33" s="551" customFormat="1" ht="32.25" customHeight="1" thickBot="1" x14ac:dyDescent="0.25">
      <c r="A17" s="581" t="s">
        <v>322</v>
      </c>
      <c r="B17" s="582" t="s">
        <v>323</v>
      </c>
      <c r="C17" s="577"/>
      <c r="D17" s="577"/>
      <c r="E17" s="577"/>
      <c r="F17" s="590" t="s">
        <v>147</v>
      </c>
      <c r="G17" s="591">
        <v>108</v>
      </c>
      <c r="H17" s="296" t="s">
        <v>324</v>
      </c>
      <c r="I17" s="747">
        <f t="shared" si="0"/>
        <v>108</v>
      </c>
      <c r="J17" s="561"/>
      <c r="K17" s="296"/>
      <c r="L17" s="295"/>
      <c r="M17" s="295"/>
      <c r="N17" s="295"/>
      <c r="O17" s="295"/>
      <c r="P17" s="296"/>
      <c r="Q17" s="296"/>
      <c r="R17" s="296"/>
      <c r="S17" s="296"/>
      <c r="T17" s="747"/>
      <c r="U17" s="561">
        <f t="shared" si="3"/>
        <v>108</v>
      </c>
      <c r="V17" s="296">
        <f t="shared" si="4"/>
        <v>48</v>
      </c>
      <c r="W17" s="566">
        <v>8</v>
      </c>
      <c r="X17" s="566"/>
      <c r="Y17" s="295">
        <v>40</v>
      </c>
      <c r="Z17" s="295">
        <v>60</v>
      </c>
      <c r="AA17" s="296"/>
      <c r="AB17" s="296"/>
      <c r="AC17" s="296" t="s">
        <v>58</v>
      </c>
      <c r="AD17" s="296"/>
      <c r="AE17" s="568"/>
      <c r="AF17" s="756"/>
      <c r="AG17" s="757"/>
    </row>
    <row r="18" spans="1:33" s="551" customFormat="1" ht="19.5" customHeight="1" thickBot="1" x14ac:dyDescent="0.25">
      <c r="A18" s="581" t="s">
        <v>325</v>
      </c>
      <c r="B18" s="582" t="s">
        <v>326</v>
      </c>
      <c r="C18" s="577"/>
      <c r="D18" s="577"/>
      <c r="E18" s="577"/>
      <c r="F18" s="590" t="s">
        <v>147</v>
      </c>
      <c r="G18" s="591">
        <v>108</v>
      </c>
      <c r="H18" s="556"/>
      <c r="I18" s="747">
        <f t="shared" si="0"/>
        <v>108</v>
      </c>
      <c r="J18" s="561">
        <f t="shared" si="1"/>
        <v>108</v>
      </c>
      <c r="K18" s="296">
        <f t="shared" si="2"/>
        <v>48</v>
      </c>
      <c r="L18" s="295">
        <v>8</v>
      </c>
      <c r="M18" s="295"/>
      <c r="N18" s="295">
        <v>40</v>
      </c>
      <c r="O18" s="295">
        <v>60</v>
      </c>
      <c r="P18" s="296"/>
      <c r="Q18" s="296"/>
      <c r="R18" s="296"/>
      <c r="S18" s="296"/>
      <c r="T18" s="747" t="s">
        <v>62</v>
      </c>
      <c r="U18" s="561"/>
      <c r="V18" s="296"/>
      <c r="W18" s="566"/>
      <c r="X18" s="566"/>
      <c r="Y18" s="758"/>
      <c r="Z18" s="759"/>
      <c r="AA18" s="296"/>
      <c r="AB18" s="296"/>
      <c r="AC18" s="296"/>
      <c r="AD18" s="296"/>
      <c r="AE18" s="568"/>
      <c r="AF18" s="756"/>
      <c r="AG18" s="757"/>
    </row>
    <row r="19" spans="1:33" s="763" customFormat="1" ht="20.25" customHeight="1" thickBot="1" x14ac:dyDescent="0.3">
      <c r="A19" s="581" t="s">
        <v>327</v>
      </c>
      <c r="B19" s="582" t="s">
        <v>328</v>
      </c>
      <c r="C19" s="552"/>
      <c r="D19" s="553"/>
      <c r="E19" s="552"/>
      <c r="F19" s="590" t="s">
        <v>57</v>
      </c>
      <c r="G19" s="591">
        <v>54</v>
      </c>
      <c r="H19" s="760" t="s">
        <v>329</v>
      </c>
      <c r="I19" s="747">
        <f t="shared" si="0"/>
        <v>54</v>
      </c>
      <c r="J19" s="561"/>
      <c r="K19" s="296"/>
      <c r="L19" s="761"/>
      <c r="M19" s="761"/>
      <c r="N19" s="761"/>
      <c r="O19" s="761"/>
      <c r="P19" s="761"/>
      <c r="Q19" s="761"/>
      <c r="R19" s="761"/>
      <c r="S19" s="761"/>
      <c r="T19" s="755"/>
      <c r="U19" s="561">
        <f t="shared" si="3"/>
        <v>54</v>
      </c>
      <c r="V19" s="296">
        <f t="shared" si="4"/>
        <v>32</v>
      </c>
      <c r="W19" s="295">
        <v>20</v>
      </c>
      <c r="X19" s="295"/>
      <c r="Y19" s="758">
        <v>12</v>
      </c>
      <c r="Z19" s="759">
        <v>22</v>
      </c>
      <c r="AA19" s="296"/>
      <c r="AB19" s="296"/>
      <c r="AC19" s="296" t="s">
        <v>58</v>
      </c>
      <c r="AD19" s="296"/>
      <c r="AE19" s="556"/>
      <c r="AF19" s="747"/>
      <c r="AG19" s="762"/>
    </row>
    <row r="20" spans="1:33" s="763" customFormat="1" ht="21" customHeight="1" thickBot="1" x14ac:dyDescent="0.25">
      <c r="A20" s="764" t="s">
        <v>330</v>
      </c>
      <c r="B20" s="582" t="s">
        <v>331</v>
      </c>
      <c r="C20" s="554"/>
      <c r="D20" s="554"/>
      <c r="E20" s="554"/>
      <c r="F20" s="590" t="s">
        <v>332</v>
      </c>
      <c r="G20" s="591">
        <v>162</v>
      </c>
      <c r="H20" s="296"/>
      <c r="I20" s="747">
        <f t="shared" si="0"/>
        <v>82</v>
      </c>
      <c r="J20" s="561"/>
      <c r="K20" s="296"/>
      <c r="L20" s="296"/>
      <c r="M20" s="296"/>
      <c r="N20" s="296"/>
      <c r="O20" s="296"/>
      <c r="P20" s="296"/>
      <c r="Q20" s="296"/>
      <c r="R20" s="296"/>
      <c r="S20" s="296"/>
      <c r="T20" s="747"/>
      <c r="U20" s="561">
        <f t="shared" si="3"/>
        <v>82</v>
      </c>
      <c r="V20" s="296">
        <f t="shared" si="4"/>
        <v>62</v>
      </c>
      <c r="W20" s="550">
        <v>32</v>
      </c>
      <c r="X20" s="550"/>
      <c r="Y20" s="296">
        <v>30</v>
      </c>
      <c r="Z20" s="296">
        <v>20</v>
      </c>
      <c r="AA20" s="296"/>
      <c r="AB20" s="296"/>
      <c r="AC20" s="296"/>
      <c r="AD20" s="296" t="s">
        <v>30</v>
      </c>
      <c r="AE20" s="556"/>
      <c r="AF20" s="747"/>
      <c r="AG20" s="762"/>
    </row>
    <row r="21" spans="1:33" s="551" customFormat="1" ht="34.5" customHeight="1" thickBot="1" x14ac:dyDescent="0.25">
      <c r="A21" s="608" t="s">
        <v>333</v>
      </c>
      <c r="B21" s="582" t="s">
        <v>334</v>
      </c>
      <c r="C21" s="765"/>
      <c r="D21" s="765"/>
      <c r="E21" s="765"/>
      <c r="F21" s="590" t="s">
        <v>253</v>
      </c>
      <c r="G21" s="591">
        <v>324</v>
      </c>
      <c r="H21" s="296"/>
      <c r="I21" s="747">
        <f t="shared" si="0"/>
        <v>74</v>
      </c>
      <c r="J21" s="561"/>
      <c r="K21" s="296"/>
      <c r="L21" s="296"/>
      <c r="M21" s="296"/>
      <c r="N21" s="296"/>
      <c r="O21" s="296"/>
      <c r="P21" s="296"/>
      <c r="Q21" s="296"/>
      <c r="R21" s="296"/>
      <c r="S21" s="296"/>
      <c r="T21" s="747"/>
      <c r="U21" s="561">
        <f t="shared" si="3"/>
        <v>74</v>
      </c>
      <c r="V21" s="296">
        <f t="shared" si="4"/>
        <v>52</v>
      </c>
      <c r="W21" s="296">
        <v>28</v>
      </c>
      <c r="X21" s="296"/>
      <c r="Y21" s="296">
        <v>24</v>
      </c>
      <c r="Z21" s="296">
        <v>22</v>
      </c>
      <c r="AA21" s="296"/>
      <c r="AB21" s="296"/>
      <c r="AC21" s="296"/>
      <c r="AD21" s="296" t="s">
        <v>30</v>
      </c>
      <c r="AE21" s="556"/>
      <c r="AF21" s="747"/>
      <c r="AG21" s="762"/>
    </row>
    <row r="22" spans="1:33" s="551" customFormat="1" ht="23.25" customHeight="1" thickBot="1" x14ac:dyDescent="0.25">
      <c r="A22" s="764" t="s">
        <v>335</v>
      </c>
      <c r="B22" s="582" t="s">
        <v>336</v>
      </c>
      <c r="C22" s="766"/>
      <c r="D22" s="766"/>
      <c r="E22" s="766"/>
      <c r="F22" s="590" t="s">
        <v>147</v>
      </c>
      <c r="G22" s="591">
        <v>108</v>
      </c>
      <c r="H22" s="556"/>
      <c r="I22" s="747">
        <f t="shared" si="0"/>
        <v>108</v>
      </c>
      <c r="J22" s="561"/>
      <c r="K22" s="296"/>
      <c r="L22" s="296"/>
      <c r="M22" s="296"/>
      <c r="N22" s="296"/>
      <c r="O22" s="296"/>
      <c r="P22" s="296"/>
      <c r="Q22" s="296"/>
      <c r="R22" s="296"/>
      <c r="S22" s="296"/>
      <c r="T22" s="747"/>
      <c r="U22" s="561">
        <f t="shared" si="3"/>
        <v>108</v>
      </c>
      <c r="V22" s="296">
        <f t="shared" si="4"/>
        <v>48</v>
      </c>
      <c r="W22" s="296">
        <v>24</v>
      </c>
      <c r="X22" s="296"/>
      <c r="Y22" s="296">
        <v>24</v>
      </c>
      <c r="Z22" s="296">
        <v>60</v>
      </c>
      <c r="AA22" s="296"/>
      <c r="AB22" s="296"/>
      <c r="AC22" s="296"/>
      <c r="AD22" s="296" t="s">
        <v>62</v>
      </c>
      <c r="AE22" s="556"/>
      <c r="AF22" s="747"/>
      <c r="AG22" s="762"/>
    </row>
    <row r="23" spans="1:33" s="551" customFormat="1" ht="46.5" customHeight="1" thickBot="1" x14ac:dyDescent="0.25">
      <c r="A23" s="764" t="s">
        <v>337</v>
      </c>
      <c r="B23" s="582" t="s">
        <v>338</v>
      </c>
      <c r="C23" s="552"/>
      <c r="D23" s="553"/>
      <c r="E23" s="552"/>
      <c r="F23" s="590" t="s">
        <v>85</v>
      </c>
      <c r="G23" s="591">
        <v>135</v>
      </c>
      <c r="H23" s="561"/>
      <c r="I23" s="747">
        <f t="shared" si="0"/>
        <v>135</v>
      </c>
      <c r="J23" s="561">
        <f t="shared" si="1"/>
        <v>135</v>
      </c>
      <c r="K23" s="296">
        <f t="shared" si="2"/>
        <v>44</v>
      </c>
      <c r="L23" s="562">
        <v>24</v>
      </c>
      <c r="M23" s="562"/>
      <c r="N23" s="562">
        <v>20</v>
      </c>
      <c r="O23" s="562">
        <v>91</v>
      </c>
      <c r="P23" s="562"/>
      <c r="Q23" s="562"/>
      <c r="R23" s="562"/>
      <c r="S23" s="562"/>
      <c r="T23" s="767" t="s">
        <v>62</v>
      </c>
      <c r="U23" s="561"/>
      <c r="V23" s="296"/>
      <c r="W23" s="562"/>
      <c r="X23" s="562"/>
      <c r="Y23" s="562"/>
      <c r="Z23" s="562"/>
      <c r="AA23" s="562"/>
      <c r="AB23" s="562"/>
      <c r="AC23" s="562"/>
      <c r="AD23" s="562"/>
      <c r="AE23" s="561"/>
      <c r="AF23" s="767"/>
      <c r="AG23" s="762"/>
    </row>
    <row r="24" spans="1:33" s="551" customFormat="1" ht="30.75" customHeight="1" thickBot="1" x14ac:dyDescent="0.25">
      <c r="A24" s="558" t="s">
        <v>339</v>
      </c>
      <c r="B24" s="592" t="s">
        <v>340</v>
      </c>
      <c r="C24" s="768"/>
      <c r="D24" s="769"/>
      <c r="E24" s="768"/>
      <c r="F24" s="295" t="s">
        <v>85</v>
      </c>
      <c r="G24" s="594">
        <v>353</v>
      </c>
      <c r="H24" s="561"/>
      <c r="I24" s="747">
        <f t="shared" si="0"/>
        <v>170</v>
      </c>
      <c r="J24" s="561">
        <f t="shared" si="1"/>
        <v>80</v>
      </c>
      <c r="K24" s="296">
        <f t="shared" si="2"/>
        <v>30</v>
      </c>
      <c r="L24" s="562">
        <v>20</v>
      </c>
      <c r="M24" s="562"/>
      <c r="N24" s="562">
        <v>10</v>
      </c>
      <c r="O24" s="562">
        <v>50</v>
      </c>
      <c r="P24" s="562"/>
      <c r="Q24" s="562"/>
      <c r="R24" s="562"/>
      <c r="S24" s="562"/>
      <c r="T24" s="296" t="s">
        <v>30</v>
      </c>
      <c r="U24" s="561">
        <f t="shared" si="3"/>
        <v>90</v>
      </c>
      <c r="V24" s="296">
        <f t="shared" si="4"/>
        <v>40</v>
      </c>
      <c r="W24" s="562">
        <v>20</v>
      </c>
      <c r="X24" s="562"/>
      <c r="Y24" s="562">
        <v>20</v>
      </c>
      <c r="Z24" s="562">
        <v>50</v>
      </c>
      <c r="AA24" s="562"/>
      <c r="AB24" s="562"/>
      <c r="AC24" s="562"/>
      <c r="AD24" s="562" t="s">
        <v>30</v>
      </c>
      <c r="AE24" s="556"/>
      <c r="AF24" s="296"/>
      <c r="AG24" s="762"/>
    </row>
    <row r="25" spans="1:33" s="551" customFormat="1" ht="27" customHeight="1" thickBot="1" x14ac:dyDescent="0.25">
      <c r="A25" s="608" t="s">
        <v>341</v>
      </c>
      <c r="B25" s="582" t="s">
        <v>252</v>
      </c>
      <c r="C25" s="768"/>
      <c r="D25" s="769"/>
      <c r="E25" s="768"/>
      <c r="F25" s="295" t="s">
        <v>85</v>
      </c>
      <c r="G25" s="594">
        <v>135</v>
      </c>
      <c r="H25" s="296"/>
      <c r="I25" s="747">
        <f t="shared" si="0"/>
        <v>135</v>
      </c>
      <c r="J25" s="561">
        <f t="shared" si="1"/>
        <v>135</v>
      </c>
      <c r="K25" s="296">
        <f t="shared" si="2"/>
        <v>46</v>
      </c>
      <c r="L25" s="296">
        <v>30</v>
      </c>
      <c r="M25" s="296"/>
      <c r="N25" s="562">
        <v>16</v>
      </c>
      <c r="O25" s="562">
        <v>89</v>
      </c>
      <c r="P25" s="562"/>
      <c r="Q25" s="562"/>
      <c r="R25" s="562"/>
      <c r="S25" s="562" t="s">
        <v>58</v>
      </c>
      <c r="T25" s="296"/>
      <c r="U25" s="561">
        <f t="shared" si="3"/>
        <v>0</v>
      </c>
      <c r="V25" s="296">
        <f t="shared" si="4"/>
        <v>0</v>
      </c>
      <c r="W25" s="562"/>
      <c r="X25" s="562"/>
      <c r="Y25" s="562"/>
      <c r="Z25" s="562"/>
      <c r="AA25" s="562"/>
      <c r="AB25" s="562"/>
      <c r="AC25" s="562"/>
      <c r="AD25" s="562"/>
      <c r="AE25" s="556"/>
      <c r="AF25" s="296"/>
      <c r="AG25" s="762"/>
    </row>
    <row r="26" spans="1:33" s="551" customFormat="1" ht="28.5" customHeight="1" x14ac:dyDescent="0.2">
      <c r="A26" s="608" t="s">
        <v>342</v>
      </c>
      <c r="B26" s="592" t="s">
        <v>343</v>
      </c>
      <c r="C26" s="558"/>
      <c r="D26" s="592"/>
      <c r="E26" s="558"/>
      <c r="F26" s="770" t="s">
        <v>147</v>
      </c>
      <c r="G26" s="594">
        <v>108</v>
      </c>
      <c r="H26" s="296"/>
      <c r="I26" s="747">
        <f t="shared" si="0"/>
        <v>108</v>
      </c>
      <c r="J26" s="561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561">
        <f t="shared" si="3"/>
        <v>108</v>
      </c>
      <c r="V26" s="296">
        <f t="shared" si="4"/>
        <v>46</v>
      </c>
      <c r="W26" s="296">
        <v>22</v>
      </c>
      <c r="X26" s="296"/>
      <c r="Y26" s="296">
        <v>24</v>
      </c>
      <c r="Z26" s="296">
        <v>62</v>
      </c>
      <c r="AA26" s="296"/>
      <c r="AB26" s="296"/>
      <c r="AC26" s="296" t="s">
        <v>58</v>
      </c>
      <c r="AD26" s="296"/>
      <c r="AE26" s="556"/>
      <c r="AF26" s="296"/>
      <c r="AG26" s="762"/>
    </row>
    <row r="27" spans="1:33" s="551" customFormat="1" ht="31.5" customHeight="1" thickBot="1" x14ac:dyDescent="0.25">
      <c r="A27" s="558" t="s">
        <v>344</v>
      </c>
      <c r="B27" s="592" t="s">
        <v>345</v>
      </c>
      <c r="C27" s="558"/>
      <c r="D27" s="592"/>
      <c r="E27" s="558"/>
      <c r="F27" s="771">
        <v>6.5</v>
      </c>
      <c r="G27" s="594">
        <v>270</v>
      </c>
      <c r="H27" s="296"/>
      <c r="I27" s="747">
        <f t="shared" si="0"/>
        <v>270</v>
      </c>
      <c r="J27" s="561">
        <f t="shared" si="1"/>
        <v>146</v>
      </c>
      <c r="K27" s="296">
        <f t="shared" si="2"/>
        <v>68</v>
      </c>
      <c r="L27" s="296">
        <v>38</v>
      </c>
      <c r="M27" s="296"/>
      <c r="N27" s="296">
        <v>30</v>
      </c>
      <c r="O27" s="296">
        <v>78</v>
      </c>
      <c r="P27" s="296"/>
      <c r="Q27" s="296"/>
      <c r="R27" s="296"/>
      <c r="S27" s="296"/>
      <c r="T27" s="296" t="s">
        <v>30</v>
      </c>
      <c r="U27" s="561">
        <f t="shared" si="3"/>
        <v>124</v>
      </c>
      <c r="V27" s="296">
        <f t="shared" si="4"/>
        <v>54</v>
      </c>
      <c r="W27" s="296">
        <v>30</v>
      </c>
      <c r="X27" s="296"/>
      <c r="Y27" s="296">
        <v>24</v>
      </c>
      <c r="Z27" s="296">
        <v>70</v>
      </c>
      <c r="AA27" s="296"/>
      <c r="AB27" s="296"/>
      <c r="AC27" s="296" t="s">
        <v>58</v>
      </c>
      <c r="AD27" s="296"/>
      <c r="AE27" s="556"/>
      <c r="AF27" s="296"/>
      <c r="AG27" s="762"/>
    </row>
    <row r="28" spans="1:33" s="551" customFormat="1" ht="27.75" customHeight="1" thickBot="1" x14ac:dyDescent="0.25">
      <c r="A28" s="772" t="s">
        <v>194</v>
      </c>
      <c r="B28" s="773" t="s">
        <v>265</v>
      </c>
      <c r="C28" s="772"/>
      <c r="D28" s="773"/>
      <c r="E28" s="772"/>
      <c r="F28" s="774" t="s">
        <v>253</v>
      </c>
      <c r="G28" s="775">
        <v>324</v>
      </c>
      <c r="H28" s="776"/>
      <c r="I28" s="747">
        <f t="shared" si="0"/>
        <v>297</v>
      </c>
      <c r="J28" s="561"/>
      <c r="K28" s="296"/>
      <c r="L28" s="776"/>
      <c r="M28" s="776"/>
      <c r="N28" s="776"/>
      <c r="O28" s="776"/>
      <c r="P28" s="776"/>
      <c r="Q28" s="776"/>
      <c r="R28" s="776"/>
      <c r="S28" s="776"/>
      <c r="T28" s="777"/>
      <c r="U28" s="561">
        <f t="shared" si="3"/>
        <v>297</v>
      </c>
      <c r="V28" s="296">
        <f t="shared" si="4"/>
        <v>156</v>
      </c>
      <c r="W28" s="776"/>
      <c r="X28" s="776"/>
      <c r="Y28" s="776">
        <v>156</v>
      </c>
      <c r="Z28" s="776">
        <v>141</v>
      </c>
      <c r="AA28" s="776"/>
      <c r="AB28" s="776"/>
      <c r="AC28" s="776"/>
      <c r="AD28" s="776" t="s">
        <v>62</v>
      </c>
      <c r="AE28" s="778"/>
      <c r="AF28" s="777"/>
      <c r="AG28" s="779"/>
    </row>
    <row r="29" spans="1:33" s="551" customFormat="1" ht="18.75" customHeight="1" thickTop="1" x14ac:dyDescent="0.25">
      <c r="A29" s="780"/>
      <c r="B29" s="781" t="s">
        <v>95</v>
      </c>
      <c r="C29" s="782"/>
      <c r="D29" s="783"/>
      <c r="E29" s="783"/>
      <c r="F29" s="267"/>
      <c r="G29" s="382">
        <f t="shared" ref="G29:K29" si="5">SUM(G10:G28)</f>
        <v>3161</v>
      </c>
      <c r="H29" s="382">
        <f t="shared" si="5"/>
        <v>0</v>
      </c>
      <c r="I29" s="382">
        <f t="shared" si="5"/>
        <v>2289</v>
      </c>
      <c r="J29" s="382">
        <f t="shared" si="5"/>
        <v>1028</v>
      </c>
      <c r="K29" s="382">
        <f t="shared" si="5"/>
        <v>482</v>
      </c>
      <c r="L29" s="382">
        <f>SUM(L10:L28)</f>
        <v>172</v>
      </c>
      <c r="M29" s="382">
        <f t="shared" ref="M29:O29" si="6">SUM(M10:M28)</f>
        <v>0</v>
      </c>
      <c r="N29" s="382">
        <f t="shared" si="6"/>
        <v>310</v>
      </c>
      <c r="O29" s="382">
        <f t="shared" si="6"/>
        <v>546</v>
      </c>
      <c r="P29" s="382"/>
      <c r="Q29" s="382"/>
      <c r="R29" s="382"/>
      <c r="S29" s="382">
        <f>SUM(S13:S21,S23:S28)</f>
        <v>0</v>
      </c>
      <c r="T29" s="383">
        <f>SUM(T13:T21,T23:T28)</f>
        <v>0</v>
      </c>
      <c r="U29" s="382">
        <f t="shared" ref="U29:V29" si="7">SUM(U10:U28)</f>
        <v>1261</v>
      </c>
      <c r="V29" s="382">
        <f t="shared" si="7"/>
        <v>668</v>
      </c>
      <c r="W29" s="382">
        <f>SUM(W10:W28)</f>
        <v>210</v>
      </c>
      <c r="X29" s="382">
        <f t="shared" ref="X29:Z29" si="8">SUM(X10:X28)</f>
        <v>0</v>
      </c>
      <c r="Y29" s="382">
        <f t="shared" si="8"/>
        <v>458</v>
      </c>
      <c r="Z29" s="382">
        <f t="shared" si="8"/>
        <v>593</v>
      </c>
      <c r="AA29" s="382"/>
      <c r="AB29" s="382"/>
      <c r="AC29" s="382"/>
      <c r="AD29" s="382"/>
      <c r="AE29" s="784"/>
      <c r="AF29" s="785"/>
      <c r="AG29" s="748"/>
    </row>
    <row r="30" spans="1:33" s="551" customFormat="1" ht="18.75" customHeight="1" x14ac:dyDescent="0.25">
      <c r="A30" s="786"/>
      <c r="B30" s="787" t="s">
        <v>96</v>
      </c>
      <c r="C30" s="388"/>
      <c r="D30" s="270"/>
      <c r="E30" s="270"/>
      <c r="F30" s="275"/>
      <c r="G30" s="715"/>
      <c r="H30" s="273"/>
      <c r="I30" s="272"/>
      <c r="J30" s="273"/>
      <c r="K30" s="274">
        <f>K29/15</f>
        <v>32.133333333333333</v>
      </c>
      <c r="L30" s="271"/>
      <c r="M30" s="271"/>
      <c r="N30" s="271"/>
      <c r="O30" s="271"/>
      <c r="P30" s="271"/>
      <c r="Q30" s="271"/>
      <c r="R30" s="271"/>
      <c r="S30" s="271"/>
      <c r="T30" s="272"/>
      <c r="U30" s="273"/>
      <c r="V30" s="271">
        <f>(V29-V28)/16</f>
        <v>32</v>
      </c>
      <c r="W30" s="271"/>
      <c r="X30" s="271"/>
      <c r="Y30" s="271"/>
      <c r="Z30" s="271"/>
      <c r="AA30" s="271"/>
      <c r="AB30" s="271"/>
      <c r="AC30" s="271"/>
      <c r="AD30" s="271"/>
      <c r="AE30" s="788"/>
      <c r="AF30" s="789"/>
      <c r="AG30" s="748"/>
    </row>
    <row r="31" spans="1:33" s="551" customFormat="1" ht="18.75" customHeight="1" x14ac:dyDescent="0.25">
      <c r="A31" s="786"/>
      <c r="B31" s="787" t="s">
        <v>97</v>
      </c>
      <c r="C31" s="388"/>
      <c r="D31" s="270"/>
      <c r="E31" s="270"/>
      <c r="F31" s="275"/>
      <c r="G31" s="715"/>
      <c r="H31" s="273"/>
      <c r="I31" s="272"/>
      <c r="J31" s="273"/>
      <c r="K31" s="276"/>
      <c r="L31" s="271"/>
      <c r="M31" s="271"/>
      <c r="N31" s="271"/>
      <c r="O31" s="271"/>
      <c r="P31" s="271"/>
      <c r="Q31" s="271"/>
      <c r="R31" s="271"/>
      <c r="S31" s="271">
        <v>4</v>
      </c>
      <c r="T31" s="272"/>
      <c r="U31" s="273"/>
      <c r="V31" s="271"/>
      <c r="W31" s="271"/>
      <c r="X31" s="271"/>
      <c r="Y31" s="271"/>
      <c r="Z31" s="271"/>
      <c r="AA31" s="271"/>
      <c r="AB31" s="271"/>
      <c r="AC31" s="271">
        <v>4</v>
      </c>
      <c r="AD31" s="271"/>
      <c r="AE31" s="788"/>
      <c r="AF31" s="790"/>
      <c r="AG31" s="748"/>
    </row>
    <row r="32" spans="1:33" s="551" customFormat="1" ht="18.75" customHeight="1" x14ac:dyDescent="0.25">
      <c r="A32" s="786"/>
      <c r="B32" s="787" t="s">
        <v>99</v>
      </c>
      <c r="C32" s="388"/>
      <c r="D32" s="270"/>
      <c r="E32" s="270"/>
      <c r="F32" s="275"/>
      <c r="G32" s="715"/>
      <c r="H32" s="273"/>
      <c r="I32" s="272"/>
      <c r="J32" s="273"/>
      <c r="K32" s="276"/>
      <c r="L32" s="271"/>
      <c r="M32" s="271"/>
      <c r="N32" s="271"/>
      <c r="O32" s="271"/>
      <c r="P32" s="271"/>
      <c r="Q32" s="271"/>
      <c r="R32" s="271"/>
      <c r="S32" s="271"/>
      <c r="T32" s="272">
        <v>7</v>
      </c>
      <c r="U32" s="273"/>
      <c r="V32" s="271"/>
      <c r="X32" s="271"/>
      <c r="Y32" s="271"/>
      <c r="Z32" s="271"/>
      <c r="AA32" s="271"/>
      <c r="AB32" s="271"/>
      <c r="AC32" s="271"/>
      <c r="AD32" s="271">
        <v>8</v>
      </c>
      <c r="AE32" s="788"/>
      <c r="AF32" s="790"/>
      <c r="AG32" s="748"/>
    </row>
    <row r="33" spans="1:56" s="551" customFormat="1" ht="32.25" customHeight="1" x14ac:dyDescent="0.25">
      <c r="A33" s="786"/>
      <c r="B33" s="791" t="s">
        <v>102</v>
      </c>
      <c r="C33" s="792"/>
      <c r="D33" s="282"/>
      <c r="E33" s="282"/>
      <c r="F33" s="275"/>
      <c r="G33" s="715"/>
      <c r="H33" s="273"/>
      <c r="I33" s="272"/>
      <c r="J33" s="273"/>
      <c r="K33" s="271"/>
      <c r="L33" s="271"/>
      <c r="M33" s="271"/>
      <c r="N33" s="271"/>
      <c r="O33" s="271"/>
      <c r="P33" s="271"/>
      <c r="Q33" s="271"/>
      <c r="R33" s="271"/>
      <c r="S33" s="271"/>
      <c r="T33" s="272"/>
      <c r="U33" s="273"/>
      <c r="V33" s="271"/>
      <c r="W33" s="271"/>
      <c r="X33" s="271"/>
      <c r="Y33" s="271"/>
      <c r="Z33" s="271"/>
      <c r="AA33" s="271">
        <v>1</v>
      </c>
      <c r="AB33" s="271"/>
      <c r="AC33" s="271"/>
      <c r="AD33" s="271"/>
      <c r="AE33" s="788"/>
      <c r="AF33" s="790"/>
      <c r="AG33" s="748"/>
    </row>
    <row r="34" spans="1:56" s="551" customFormat="1" ht="16.5" customHeight="1" x14ac:dyDescent="0.25">
      <c r="A34" s="786"/>
      <c r="B34" s="793" t="s">
        <v>103</v>
      </c>
      <c r="C34" s="794"/>
      <c r="D34" s="284"/>
      <c r="E34" s="284"/>
      <c r="F34" s="275">
        <f>F29</f>
        <v>0</v>
      </c>
      <c r="G34" s="715">
        <f t="shared" ref="G34:AD34" si="9">G29</f>
        <v>3161</v>
      </c>
      <c r="H34" s="273">
        <f t="shared" si="9"/>
        <v>0</v>
      </c>
      <c r="I34" s="285">
        <f t="shared" si="9"/>
        <v>2289</v>
      </c>
      <c r="J34" s="286">
        <f t="shared" si="9"/>
        <v>1028</v>
      </c>
      <c r="K34" s="271">
        <f t="shared" si="9"/>
        <v>482</v>
      </c>
      <c r="L34" s="271">
        <f t="shared" si="9"/>
        <v>172</v>
      </c>
      <c r="M34" s="271">
        <f t="shared" si="9"/>
        <v>0</v>
      </c>
      <c r="N34" s="271">
        <f t="shared" si="9"/>
        <v>310</v>
      </c>
      <c r="O34" s="271">
        <f t="shared" si="9"/>
        <v>546</v>
      </c>
      <c r="P34" s="271">
        <f t="shared" si="9"/>
        <v>0</v>
      </c>
      <c r="Q34" s="271">
        <f t="shared" si="9"/>
        <v>0</v>
      </c>
      <c r="R34" s="271">
        <f t="shared" si="9"/>
        <v>0</v>
      </c>
      <c r="S34" s="271">
        <f t="shared" si="9"/>
        <v>0</v>
      </c>
      <c r="T34" s="272">
        <f t="shared" si="9"/>
        <v>0</v>
      </c>
      <c r="U34" s="273">
        <f t="shared" si="9"/>
        <v>1261</v>
      </c>
      <c r="V34" s="271">
        <f t="shared" si="9"/>
        <v>668</v>
      </c>
      <c r="W34" s="271">
        <f t="shared" si="9"/>
        <v>210</v>
      </c>
      <c r="X34" s="271">
        <f t="shared" si="9"/>
        <v>0</v>
      </c>
      <c r="Y34" s="271">
        <f t="shared" si="9"/>
        <v>458</v>
      </c>
      <c r="Z34" s="271">
        <f t="shared" si="9"/>
        <v>593</v>
      </c>
      <c r="AA34" s="271">
        <f t="shared" si="9"/>
        <v>0</v>
      </c>
      <c r="AB34" s="271">
        <f t="shared" si="9"/>
        <v>0</v>
      </c>
      <c r="AC34" s="271">
        <f t="shared" si="9"/>
        <v>0</v>
      </c>
      <c r="AD34" s="272">
        <f t="shared" si="9"/>
        <v>0</v>
      </c>
      <c r="AE34" s="788"/>
      <c r="AF34" s="790"/>
      <c r="AG34" s="748"/>
    </row>
    <row r="35" spans="1:56" s="540" customFormat="1" ht="11.25" customHeight="1" x14ac:dyDescent="0.25">
      <c r="G35" s="636"/>
      <c r="I35" s="636"/>
      <c r="AG35" s="795"/>
    </row>
    <row r="36" spans="1:56" s="540" customFormat="1" ht="21.75" customHeight="1" x14ac:dyDescent="0.25">
      <c r="A36" s="534"/>
      <c r="B36" s="180" t="s">
        <v>130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 t="s">
        <v>131</v>
      </c>
      <c r="P36" s="180"/>
      <c r="Q36" s="180"/>
      <c r="R36" s="180"/>
      <c r="S36" s="180"/>
      <c r="T36" s="180"/>
      <c r="U36" s="180"/>
      <c r="V36" s="181"/>
      <c r="W36" s="181"/>
      <c r="X36" s="637"/>
      <c r="Y36" s="638"/>
      <c r="Z36" s="638"/>
      <c r="AA36" s="638"/>
      <c r="AB36" s="638"/>
      <c r="AC36" s="639"/>
      <c r="AD36" s="639"/>
      <c r="AE36" s="637"/>
      <c r="AF36" s="185"/>
      <c r="AG36" s="739"/>
      <c r="AH36" s="640"/>
      <c r="AI36" s="640"/>
      <c r="AJ36" s="640"/>
      <c r="AK36" s="640"/>
      <c r="AL36" s="640"/>
      <c r="AM36" s="640"/>
      <c r="AN36" s="640"/>
      <c r="AO36" s="640"/>
      <c r="AP36" s="640"/>
      <c r="AQ36" s="640"/>
      <c r="AR36" s="640"/>
      <c r="AS36" s="640"/>
      <c r="AT36" s="640"/>
      <c r="AU36" s="640"/>
      <c r="AV36" s="640"/>
      <c r="AW36" s="640"/>
      <c r="AX36" s="640"/>
      <c r="AY36" s="640"/>
      <c r="AZ36" s="640"/>
      <c r="BA36" s="640"/>
      <c r="BB36" s="640"/>
      <c r="BC36" s="640"/>
      <c r="BD36" s="640"/>
    </row>
    <row r="37" spans="1:56" s="540" customFormat="1" ht="15.75" customHeight="1" x14ac:dyDescent="0.25">
      <c r="B37" s="1777"/>
      <c r="C37" s="1777"/>
      <c r="D37" s="1777"/>
      <c r="E37" s="1777"/>
      <c r="F37" s="1777"/>
      <c r="G37" s="1777"/>
      <c r="H37" s="1777"/>
      <c r="I37" s="1777"/>
      <c r="J37" s="1777"/>
      <c r="K37" s="1777"/>
      <c r="L37" s="1777"/>
      <c r="M37" s="1777"/>
      <c r="N37" s="1777"/>
      <c r="V37" s="540" t="s">
        <v>132</v>
      </c>
      <c r="W37" s="187"/>
      <c r="X37" s="188" t="s">
        <v>133</v>
      </c>
      <c r="Y37" s="640"/>
      <c r="Z37" s="640"/>
      <c r="AA37" s="640"/>
      <c r="AB37" s="641"/>
      <c r="AC37" s="190"/>
      <c r="AD37" s="190"/>
      <c r="AE37" s="190"/>
      <c r="AF37" s="190"/>
      <c r="AG37" s="796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</row>
    <row r="38" spans="1:56" s="540" customFormat="1" ht="21.75" customHeight="1" x14ac:dyDescent="0.25"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180"/>
      <c r="P38" s="180"/>
      <c r="Q38" s="180"/>
      <c r="R38" s="180"/>
      <c r="S38" s="180"/>
      <c r="T38" s="180"/>
      <c r="U38" s="180"/>
      <c r="V38" s="180"/>
      <c r="W38" s="180"/>
      <c r="X38" s="637"/>
      <c r="Y38" s="637"/>
      <c r="Z38" s="637"/>
      <c r="AA38" s="637"/>
      <c r="AB38" s="643"/>
      <c r="AC38" s="193"/>
      <c r="AD38" s="193"/>
      <c r="AE38" s="193"/>
      <c r="AF38" s="193"/>
      <c r="AG38" s="796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</row>
    <row r="39" spans="1:56" s="540" customFormat="1" ht="23.25" customHeight="1" x14ac:dyDescent="0.25">
      <c r="B39" s="642"/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180" t="s">
        <v>134</v>
      </c>
      <c r="P39" s="180"/>
      <c r="Q39" s="180"/>
      <c r="R39" s="180"/>
      <c r="S39" s="180"/>
      <c r="T39" s="180"/>
      <c r="U39" s="180"/>
      <c r="V39" s="181"/>
      <c r="W39" s="181"/>
      <c r="X39" s="637"/>
      <c r="Y39" s="638"/>
      <c r="Z39" s="638"/>
      <c r="AA39" s="638"/>
      <c r="AB39" s="638"/>
      <c r="AC39" s="193"/>
      <c r="AD39" s="193"/>
      <c r="AE39" s="193"/>
      <c r="AF39" s="193"/>
      <c r="AG39" s="796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</row>
    <row r="40" spans="1:56" s="540" customFormat="1" ht="18.75" customHeight="1" x14ac:dyDescent="0.25"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V40" s="540" t="s">
        <v>132</v>
      </c>
      <c r="W40" s="187"/>
      <c r="X40" s="188" t="s">
        <v>133</v>
      </c>
      <c r="Y40" s="640"/>
      <c r="Z40" s="640"/>
      <c r="AA40" s="640"/>
      <c r="AB40" s="641"/>
      <c r="AC40" s="193"/>
      <c r="AD40" s="193"/>
      <c r="AE40" s="193"/>
      <c r="AF40" s="193"/>
      <c r="AG40" s="796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</row>
    <row r="41" spans="1:56" s="540" customFormat="1" ht="18" customHeight="1" x14ac:dyDescent="0.25">
      <c r="G41" s="636"/>
      <c r="I41" s="636"/>
      <c r="AG41" s="796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</row>
    <row r="42" spans="1:56" s="540" customFormat="1" ht="16.5" customHeight="1" x14ac:dyDescent="0.25">
      <c r="B42" s="540" t="s">
        <v>300</v>
      </c>
      <c r="F42" s="540" t="s">
        <v>346</v>
      </c>
      <c r="G42" s="636"/>
      <c r="I42" s="636"/>
      <c r="AG42" s="797"/>
      <c r="AH42" s="644"/>
      <c r="AI42" s="644"/>
      <c r="AJ42" s="644"/>
      <c r="AK42" s="644"/>
      <c r="AL42" s="644"/>
      <c r="AM42" s="644"/>
      <c r="AN42" s="644"/>
      <c r="AO42" s="644"/>
      <c r="AP42" s="644"/>
      <c r="AQ42" s="644"/>
      <c r="AR42" s="644"/>
      <c r="AS42" s="644"/>
      <c r="AT42" s="644"/>
      <c r="AU42" s="644"/>
      <c r="AV42" s="644"/>
      <c r="AW42" s="644"/>
      <c r="AX42" s="644"/>
      <c r="AY42" s="644"/>
      <c r="AZ42" s="644"/>
      <c r="BA42" s="644"/>
      <c r="BB42" s="644"/>
      <c r="BC42" s="644"/>
      <c r="BD42" s="644"/>
    </row>
    <row r="43" spans="1:56" s="540" customFormat="1" ht="27" customHeight="1" x14ac:dyDescent="0.25">
      <c r="G43" s="636"/>
      <c r="I43" s="636"/>
      <c r="AG43" s="798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</row>
    <row r="44" spans="1:56" s="540" customFormat="1" ht="25.5" customHeight="1" x14ac:dyDescent="0.25">
      <c r="B44" s="540" t="s">
        <v>302</v>
      </c>
      <c r="F44" s="540" t="s">
        <v>347</v>
      </c>
      <c r="G44" s="636"/>
      <c r="H44" s="540" t="s">
        <v>348</v>
      </c>
      <c r="I44" s="636"/>
      <c r="K44" s="540" t="s">
        <v>349</v>
      </c>
      <c r="AG44" s="795"/>
    </row>
    <row r="45" spans="1:56" s="540" customFormat="1" ht="13.5" customHeight="1" x14ac:dyDescent="0.25">
      <c r="G45" s="636"/>
      <c r="I45" s="636"/>
      <c r="AG45" s="795"/>
    </row>
    <row r="46" spans="1:56" s="540" customFormat="1" ht="28.5" customHeight="1" x14ac:dyDescent="0.25">
      <c r="G46" s="636"/>
      <c r="I46" s="636"/>
      <c r="AG46" s="795"/>
    </row>
    <row r="47" spans="1:56" s="540" customFormat="1" ht="13.5" customHeight="1" x14ac:dyDescent="0.25">
      <c r="G47" s="636"/>
      <c r="I47" s="636"/>
      <c r="AG47" s="795"/>
    </row>
    <row r="48" spans="1:56" s="540" customFormat="1" ht="13.5" customHeight="1" x14ac:dyDescent="0.25">
      <c r="G48" s="636"/>
      <c r="I48" s="636"/>
      <c r="AG48" s="795"/>
    </row>
    <row r="49" spans="7:33" s="540" customFormat="1" ht="13.5" customHeight="1" x14ac:dyDescent="0.25">
      <c r="G49" s="636"/>
      <c r="I49" s="636"/>
      <c r="AG49" s="795"/>
    </row>
    <row r="50" spans="7:33" s="540" customFormat="1" ht="13.5" customHeight="1" x14ac:dyDescent="0.25">
      <c r="G50" s="636"/>
      <c r="I50" s="636"/>
      <c r="AG50" s="795"/>
    </row>
    <row r="51" spans="7:33" s="540" customFormat="1" ht="13.5" customHeight="1" x14ac:dyDescent="0.25">
      <c r="G51" s="636"/>
      <c r="I51" s="636"/>
      <c r="AG51" s="795"/>
    </row>
    <row r="52" spans="7:33" s="540" customFormat="1" ht="13.5" customHeight="1" x14ac:dyDescent="0.25">
      <c r="G52" s="636"/>
      <c r="I52" s="636"/>
      <c r="AG52" s="795"/>
    </row>
    <row r="53" spans="7:33" s="540" customFormat="1" ht="13.5" customHeight="1" x14ac:dyDescent="0.25">
      <c r="G53" s="636"/>
      <c r="I53" s="636"/>
      <c r="AG53" s="795"/>
    </row>
    <row r="54" spans="7:33" s="540" customFormat="1" ht="13.5" customHeight="1" x14ac:dyDescent="0.25">
      <c r="G54" s="636"/>
      <c r="I54" s="636"/>
      <c r="AG54" s="795"/>
    </row>
    <row r="55" spans="7:33" s="540" customFormat="1" ht="13.5" customHeight="1" x14ac:dyDescent="0.25">
      <c r="G55" s="636"/>
      <c r="I55" s="636"/>
      <c r="AG55" s="795"/>
    </row>
    <row r="56" spans="7:33" s="540" customFormat="1" ht="13.5" customHeight="1" x14ac:dyDescent="0.25">
      <c r="G56" s="636"/>
      <c r="I56" s="636"/>
      <c r="AG56" s="795"/>
    </row>
    <row r="57" spans="7:33" s="540" customFormat="1" ht="13.5" customHeight="1" x14ac:dyDescent="0.25">
      <c r="G57" s="636"/>
      <c r="I57" s="636"/>
      <c r="AG57" s="795"/>
    </row>
    <row r="58" spans="7:33" s="540" customFormat="1" ht="13.5" customHeight="1" x14ac:dyDescent="0.25">
      <c r="G58" s="636"/>
      <c r="I58" s="636"/>
      <c r="AG58" s="795"/>
    </row>
    <row r="59" spans="7:33" s="540" customFormat="1" x14ac:dyDescent="0.25">
      <c r="G59" s="636"/>
      <c r="I59" s="636"/>
      <c r="AG59" s="795"/>
    </row>
    <row r="60" spans="7:33" s="540" customFormat="1" x14ac:dyDescent="0.25">
      <c r="G60" s="636"/>
      <c r="I60" s="636"/>
      <c r="AG60" s="795"/>
    </row>
    <row r="61" spans="7:33" s="540" customFormat="1" x14ac:dyDescent="0.25">
      <c r="G61" s="636"/>
      <c r="I61" s="636"/>
      <c r="AG61" s="795"/>
    </row>
    <row r="62" spans="7:33" s="540" customFormat="1" x14ac:dyDescent="0.25">
      <c r="G62" s="636"/>
      <c r="I62" s="636"/>
      <c r="AG62" s="795"/>
    </row>
    <row r="63" spans="7:33" s="540" customFormat="1" x14ac:dyDescent="0.25">
      <c r="G63" s="636"/>
      <c r="I63" s="636"/>
      <c r="AG63" s="795"/>
    </row>
    <row r="64" spans="7:33" s="540" customFormat="1" x14ac:dyDescent="0.25">
      <c r="G64" s="636"/>
      <c r="I64" s="636"/>
      <c r="AG64" s="795"/>
    </row>
    <row r="65" spans="7:33" s="540" customFormat="1" x14ac:dyDescent="0.25">
      <c r="G65" s="636"/>
      <c r="I65" s="636"/>
      <c r="AG65" s="795"/>
    </row>
    <row r="66" spans="7:33" s="540" customFormat="1" x14ac:dyDescent="0.25">
      <c r="G66" s="636"/>
      <c r="I66" s="636"/>
      <c r="AG66" s="795"/>
    </row>
    <row r="67" spans="7:33" s="540" customFormat="1" x14ac:dyDescent="0.25">
      <c r="G67" s="636"/>
      <c r="I67" s="636"/>
      <c r="AG67" s="795"/>
    </row>
    <row r="68" spans="7:33" s="540" customFormat="1" ht="81" customHeight="1" x14ac:dyDescent="0.25">
      <c r="G68" s="636"/>
      <c r="I68" s="636"/>
      <c r="AG68" s="795"/>
    </row>
    <row r="69" spans="7:33" s="540" customFormat="1" x14ac:dyDescent="0.25">
      <c r="G69" s="636"/>
      <c r="I69" s="636"/>
      <c r="AG69" s="795"/>
    </row>
    <row r="70" spans="7:33" s="540" customFormat="1" x14ac:dyDescent="0.25">
      <c r="G70" s="636"/>
      <c r="I70" s="636"/>
      <c r="AG70" s="795"/>
    </row>
    <row r="71" spans="7:33" s="540" customFormat="1" x14ac:dyDescent="0.25">
      <c r="G71" s="636"/>
      <c r="I71" s="636"/>
      <c r="AG71" s="795"/>
    </row>
    <row r="72" spans="7:33" s="540" customFormat="1" x14ac:dyDescent="0.25">
      <c r="G72" s="636"/>
      <c r="I72" s="636"/>
      <c r="AG72" s="795"/>
    </row>
    <row r="73" spans="7:33" s="540" customFormat="1" x14ac:dyDescent="0.25">
      <c r="G73" s="636"/>
      <c r="I73" s="636"/>
      <c r="AG73" s="795"/>
    </row>
    <row r="74" spans="7:33" s="540" customFormat="1" ht="36.75" customHeight="1" x14ac:dyDescent="0.25">
      <c r="G74" s="636"/>
      <c r="I74" s="636"/>
      <c r="AG74" s="795"/>
    </row>
    <row r="75" spans="7:33" s="540" customFormat="1" x14ac:dyDescent="0.25">
      <c r="G75" s="636"/>
      <c r="I75" s="636"/>
      <c r="AG75" s="795"/>
    </row>
    <row r="76" spans="7:33" s="540" customFormat="1" ht="14.25" customHeight="1" x14ac:dyDescent="0.25">
      <c r="G76" s="636"/>
      <c r="I76" s="636"/>
      <c r="AG76" s="795"/>
    </row>
    <row r="77" spans="7:33" s="540" customFormat="1" x14ac:dyDescent="0.25">
      <c r="G77" s="636"/>
      <c r="I77" s="636"/>
      <c r="AG77" s="795"/>
    </row>
    <row r="78" spans="7:33" s="540" customFormat="1" x14ac:dyDescent="0.25">
      <c r="G78" s="636"/>
      <c r="I78" s="636"/>
      <c r="AG78" s="795"/>
    </row>
    <row r="79" spans="7:33" s="540" customFormat="1" x14ac:dyDescent="0.25">
      <c r="G79" s="636"/>
      <c r="I79" s="636"/>
      <c r="AG79" s="795"/>
    </row>
    <row r="80" spans="7:33" s="540" customFormat="1" x14ac:dyDescent="0.25">
      <c r="G80" s="636"/>
      <c r="I80" s="636"/>
      <c r="AG80" s="795"/>
    </row>
    <row r="81" spans="7:33" s="540" customFormat="1" x14ac:dyDescent="0.25">
      <c r="G81" s="636"/>
      <c r="I81" s="636"/>
      <c r="AG81" s="795"/>
    </row>
    <row r="82" spans="7:33" s="540" customFormat="1" x14ac:dyDescent="0.25">
      <c r="G82" s="636"/>
      <c r="I82" s="636"/>
      <c r="AG82" s="795"/>
    </row>
    <row r="83" spans="7:33" s="540" customFormat="1" x14ac:dyDescent="0.25">
      <c r="G83" s="636"/>
      <c r="I83" s="636"/>
      <c r="AG83" s="795"/>
    </row>
    <row r="84" spans="7:33" s="540" customFormat="1" x14ac:dyDescent="0.25">
      <c r="G84" s="636"/>
      <c r="I84" s="636"/>
      <c r="AG84" s="795"/>
    </row>
    <row r="85" spans="7:33" s="540" customFormat="1" x14ac:dyDescent="0.25">
      <c r="G85" s="636"/>
      <c r="I85" s="636"/>
      <c r="AG85" s="795"/>
    </row>
    <row r="86" spans="7:33" s="540" customFormat="1" x14ac:dyDescent="0.25">
      <c r="G86" s="636"/>
      <c r="I86" s="636"/>
      <c r="AG86" s="795"/>
    </row>
    <row r="87" spans="7:33" s="540" customFormat="1" x14ac:dyDescent="0.25">
      <c r="G87" s="636"/>
      <c r="I87" s="636"/>
      <c r="AG87" s="795"/>
    </row>
    <row r="88" spans="7:33" s="540" customFormat="1" x14ac:dyDescent="0.25">
      <c r="G88" s="636"/>
      <c r="I88" s="636"/>
      <c r="AG88" s="795"/>
    </row>
    <row r="89" spans="7:33" s="540" customFormat="1" x14ac:dyDescent="0.25">
      <c r="G89" s="636"/>
      <c r="I89" s="636"/>
      <c r="AG89" s="795"/>
    </row>
    <row r="90" spans="7:33" s="540" customFormat="1" x14ac:dyDescent="0.25">
      <c r="G90" s="636"/>
      <c r="I90" s="636"/>
      <c r="AG90" s="795"/>
    </row>
    <row r="91" spans="7:33" s="540" customFormat="1" x14ac:dyDescent="0.25">
      <c r="G91" s="636"/>
      <c r="I91" s="636"/>
      <c r="AG91" s="795"/>
    </row>
    <row r="92" spans="7:33" s="540" customFormat="1" x14ac:dyDescent="0.25">
      <c r="G92" s="636"/>
      <c r="I92" s="636"/>
      <c r="AG92" s="795"/>
    </row>
    <row r="93" spans="7:33" s="540" customFormat="1" x14ac:dyDescent="0.25">
      <c r="G93" s="636"/>
      <c r="I93" s="636"/>
      <c r="AG93" s="795"/>
    </row>
    <row r="94" spans="7:33" s="540" customFormat="1" x14ac:dyDescent="0.25">
      <c r="G94" s="636"/>
      <c r="I94" s="636"/>
      <c r="AG94" s="795"/>
    </row>
    <row r="95" spans="7:33" s="540" customFormat="1" x14ac:dyDescent="0.25">
      <c r="G95" s="636"/>
      <c r="I95" s="636"/>
      <c r="AG95" s="795"/>
    </row>
    <row r="96" spans="7:33" s="540" customFormat="1" x14ac:dyDescent="0.25">
      <c r="G96" s="636"/>
      <c r="I96" s="636"/>
      <c r="AG96" s="795"/>
    </row>
    <row r="97" spans="7:33" s="540" customFormat="1" x14ac:dyDescent="0.25">
      <c r="G97" s="636"/>
      <c r="I97" s="636"/>
      <c r="AG97" s="795"/>
    </row>
    <row r="98" spans="7:33" s="540" customFormat="1" x14ac:dyDescent="0.25">
      <c r="G98" s="636"/>
      <c r="I98" s="636"/>
      <c r="AG98" s="795"/>
    </row>
    <row r="99" spans="7:33" s="540" customFormat="1" x14ac:dyDescent="0.25">
      <c r="G99" s="636"/>
      <c r="I99" s="636"/>
      <c r="AG99" s="795"/>
    </row>
    <row r="100" spans="7:33" s="540" customFormat="1" x14ac:dyDescent="0.25">
      <c r="G100" s="636"/>
      <c r="I100" s="636"/>
      <c r="AG100" s="795"/>
    </row>
    <row r="101" spans="7:33" s="540" customFormat="1" x14ac:dyDescent="0.25">
      <c r="G101" s="636"/>
      <c r="I101" s="636"/>
      <c r="AG101" s="795"/>
    </row>
    <row r="102" spans="7:33" s="540" customFormat="1" x14ac:dyDescent="0.25">
      <c r="G102" s="636"/>
      <c r="I102" s="636"/>
      <c r="AG102" s="795"/>
    </row>
    <row r="103" spans="7:33" s="540" customFormat="1" x14ac:dyDescent="0.25">
      <c r="G103" s="636"/>
      <c r="I103" s="636"/>
      <c r="AG103" s="795"/>
    </row>
    <row r="104" spans="7:33" s="540" customFormat="1" x14ac:dyDescent="0.25">
      <c r="G104" s="636"/>
      <c r="I104" s="636"/>
      <c r="AG104" s="795"/>
    </row>
    <row r="105" spans="7:33" s="540" customFormat="1" x14ac:dyDescent="0.25">
      <c r="G105" s="636"/>
      <c r="I105" s="636"/>
      <c r="AG105" s="795"/>
    </row>
    <row r="106" spans="7:33" s="540" customFormat="1" x14ac:dyDescent="0.25">
      <c r="G106" s="636"/>
      <c r="I106" s="636"/>
      <c r="AG106" s="795"/>
    </row>
    <row r="107" spans="7:33" s="540" customFormat="1" x14ac:dyDescent="0.25">
      <c r="G107" s="636"/>
      <c r="I107" s="636"/>
      <c r="AG107" s="795"/>
    </row>
    <row r="108" spans="7:33" s="540" customFormat="1" x14ac:dyDescent="0.25">
      <c r="G108" s="636"/>
      <c r="I108" s="636"/>
      <c r="AG108" s="795"/>
    </row>
    <row r="109" spans="7:33" s="540" customFormat="1" x14ac:dyDescent="0.25">
      <c r="G109" s="636"/>
      <c r="I109" s="636"/>
      <c r="AG109" s="795"/>
    </row>
    <row r="110" spans="7:33" s="540" customFormat="1" x14ac:dyDescent="0.25">
      <c r="G110" s="636"/>
      <c r="I110" s="636"/>
      <c r="AG110" s="795"/>
    </row>
    <row r="111" spans="7:33" s="636" customFormat="1" x14ac:dyDescent="0.25">
      <c r="AG111" s="799"/>
    </row>
    <row r="112" spans="7:33" s="636" customFormat="1" x14ac:dyDescent="0.25">
      <c r="AG112" s="799"/>
    </row>
    <row r="113" spans="7:33" s="636" customFormat="1" x14ac:dyDescent="0.25">
      <c r="AG113" s="799"/>
    </row>
    <row r="114" spans="7:33" s="540" customFormat="1" x14ac:dyDescent="0.25">
      <c r="G114" s="636"/>
      <c r="I114" s="636"/>
      <c r="AG114" s="795"/>
    </row>
    <row r="115" spans="7:33" s="540" customFormat="1" x14ac:dyDescent="0.25">
      <c r="G115" s="636"/>
      <c r="I115" s="636"/>
      <c r="AG115" s="795"/>
    </row>
    <row r="116" spans="7:33" s="540" customFormat="1" x14ac:dyDescent="0.25">
      <c r="G116" s="636"/>
      <c r="I116" s="636"/>
      <c r="AG116" s="795"/>
    </row>
    <row r="117" spans="7:33" s="540" customFormat="1" x14ac:dyDescent="0.25">
      <c r="G117" s="636"/>
      <c r="I117" s="636"/>
      <c r="AG117" s="795"/>
    </row>
    <row r="118" spans="7:33" s="540" customFormat="1" x14ac:dyDescent="0.25">
      <c r="G118" s="636"/>
      <c r="I118" s="636"/>
      <c r="AG118" s="795"/>
    </row>
    <row r="119" spans="7:33" s="540" customFormat="1" x14ac:dyDescent="0.25">
      <c r="G119" s="636"/>
      <c r="I119" s="636"/>
      <c r="AG119" s="795"/>
    </row>
    <row r="120" spans="7:33" s="540" customFormat="1" x14ac:dyDescent="0.25">
      <c r="G120" s="636"/>
      <c r="I120" s="636"/>
      <c r="AG120" s="795"/>
    </row>
    <row r="121" spans="7:33" s="540" customFormat="1" x14ac:dyDescent="0.25">
      <c r="G121" s="636"/>
      <c r="I121" s="636"/>
      <c r="AG121" s="795"/>
    </row>
    <row r="122" spans="7:33" s="540" customFormat="1" x14ac:dyDescent="0.25">
      <c r="G122" s="636"/>
      <c r="I122" s="636"/>
      <c r="AG122" s="795"/>
    </row>
    <row r="123" spans="7:33" s="540" customFormat="1" ht="36.75" customHeight="1" x14ac:dyDescent="0.25">
      <c r="G123" s="636"/>
      <c r="I123" s="636"/>
      <c r="AG123" s="795"/>
    </row>
    <row r="124" spans="7:33" s="540" customFormat="1" x14ac:dyDescent="0.25">
      <c r="G124" s="636"/>
      <c r="I124" s="636"/>
      <c r="AG124" s="795"/>
    </row>
    <row r="125" spans="7:33" s="540" customFormat="1" x14ac:dyDescent="0.25">
      <c r="G125" s="636"/>
      <c r="I125" s="636"/>
      <c r="AG125" s="795"/>
    </row>
    <row r="126" spans="7:33" s="540" customFormat="1" x14ac:dyDescent="0.25">
      <c r="G126" s="636"/>
      <c r="I126" s="636"/>
      <c r="AG126" s="795"/>
    </row>
    <row r="127" spans="7:33" s="540" customFormat="1" x14ac:dyDescent="0.25">
      <c r="G127" s="636"/>
      <c r="I127" s="636"/>
      <c r="AG127" s="795"/>
    </row>
    <row r="128" spans="7:33" s="540" customFormat="1" x14ac:dyDescent="0.25">
      <c r="G128" s="636"/>
      <c r="I128" s="636"/>
      <c r="AG128" s="795"/>
    </row>
    <row r="129" spans="7:33" s="540" customFormat="1" x14ac:dyDescent="0.25">
      <c r="G129" s="636"/>
      <c r="I129" s="636"/>
      <c r="AG129" s="795"/>
    </row>
    <row r="130" spans="7:33" s="540" customFormat="1" x14ac:dyDescent="0.25">
      <c r="G130" s="636"/>
      <c r="I130" s="636"/>
      <c r="AG130" s="795"/>
    </row>
    <row r="131" spans="7:33" s="540" customFormat="1" x14ac:dyDescent="0.25">
      <c r="G131" s="636"/>
      <c r="I131" s="636"/>
      <c r="AG131" s="795"/>
    </row>
    <row r="132" spans="7:33" s="540" customFormat="1" x14ac:dyDescent="0.25">
      <c r="G132" s="636"/>
      <c r="I132" s="636"/>
      <c r="AG132" s="795"/>
    </row>
    <row r="133" spans="7:33" s="540" customFormat="1" x14ac:dyDescent="0.25">
      <c r="G133" s="636"/>
      <c r="I133" s="636"/>
      <c r="AG133" s="795"/>
    </row>
    <row r="134" spans="7:33" s="540" customFormat="1" x14ac:dyDescent="0.25">
      <c r="G134" s="636"/>
      <c r="I134" s="636"/>
      <c r="AG134" s="795"/>
    </row>
    <row r="135" spans="7:33" s="540" customFormat="1" x14ac:dyDescent="0.25">
      <c r="G135" s="636"/>
      <c r="I135" s="636"/>
      <c r="AG135" s="795"/>
    </row>
    <row r="136" spans="7:33" s="540" customFormat="1" x14ac:dyDescent="0.25">
      <c r="G136" s="636"/>
      <c r="I136" s="636"/>
      <c r="AG136" s="795"/>
    </row>
    <row r="137" spans="7:33" s="540" customFormat="1" x14ac:dyDescent="0.25">
      <c r="G137" s="636"/>
      <c r="I137" s="636"/>
      <c r="AG137" s="795"/>
    </row>
    <row r="138" spans="7:33" s="540" customFormat="1" x14ac:dyDescent="0.25">
      <c r="G138" s="636"/>
      <c r="I138" s="636"/>
      <c r="AG138" s="795"/>
    </row>
    <row r="139" spans="7:33" s="540" customFormat="1" x14ac:dyDescent="0.25">
      <c r="G139" s="636"/>
      <c r="I139" s="636"/>
      <c r="AG139" s="795"/>
    </row>
    <row r="140" spans="7:33" s="540" customFormat="1" x14ac:dyDescent="0.25">
      <c r="G140" s="636"/>
      <c r="I140" s="636"/>
      <c r="AG140" s="795"/>
    </row>
    <row r="141" spans="7:33" s="540" customFormat="1" x14ac:dyDescent="0.25">
      <c r="G141" s="636"/>
      <c r="I141" s="636"/>
      <c r="AG141" s="795"/>
    </row>
    <row r="142" spans="7:33" s="540" customFormat="1" x14ac:dyDescent="0.25">
      <c r="G142" s="636"/>
      <c r="I142" s="636"/>
      <c r="AG142" s="795"/>
    </row>
    <row r="143" spans="7:33" s="540" customFormat="1" x14ac:dyDescent="0.25">
      <c r="G143" s="636"/>
      <c r="I143" s="636"/>
      <c r="AG143" s="795"/>
    </row>
    <row r="144" spans="7:33" s="540" customFormat="1" x14ac:dyDescent="0.25">
      <c r="G144" s="636"/>
      <c r="I144" s="636"/>
      <c r="AG144" s="795"/>
    </row>
    <row r="145" spans="7:33" s="540" customFormat="1" x14ac:dyDescent="0.25">
      <c r="G145" s="636"/>
      <c r="I145" s="636"/>
      <c r="AG145" s="795"/>
    </row>
    <row r="146" spans="7:33" s="540" customFormat="1" x14ac:dyDescent="0.25">
      <c r="G146" s="636"/>
      <c r="I146" s="636"/>
      <c r="AG146" s="795"/>
    </row>
    <row r="147" spans="7:33" s="540" customFormat="1" x14ac:dyDescent="0.25">
      <c r="G147" s="636"/>
      <c r="I147" s="636"/>
      <c r="AG147" s="795"/>
    </row>
    <row r="148" spans="7:33" s="540" customFormat="1" x14ac:dyDescent="0.25">
      <c r="G148" s="636"/>
      <c r="I148" s="636"/>
      <c r="AG148" s="795"/>
    </row>
    <row r="149" spans="7:33" s="540" customFormat="1" x14ac:dyDescent="0.25">
      <c r="G149" s="636"/>
      <c r="I149" s="636"/>
      <c r="AG149" s="795"/>
    </row>
    <row r="150" spans="7:33" s="540" customFormat="1" x14ac:dyDescent="0.25">
      <c r="G150" s="636"/>
      <c r="I150" s="636"/>
      <c r="AG150" s="795"/>
    </row>
    <row r="151" spans="7:33" s="540" customFormat="1" x14ac:dyDescent="0.25">
      <c r="G151" s="636"/>
      <c r="I151" s="636"/>
      <c r="AG151" s="795"/>
    </row>
    <row r="152" spans="7:33" s="540" customFormat="1" x14ac:dyDescent="0.25">
      <c r="G152" s="636"/>
      <c r="I152" s="636"/>
      <c r="AG152" s="795"/>
    </row>
    <row r="153" spans="7:33" s="540" customFormat="1" x14ac:dyDescent="0.25">
      <c r="G153" s="636"/>
      <c r="I153" s="636"/>
      <c r="AG153" s="795"/>
    </row>
    <row r="154" spans="7:33" s="540" customFormat="1" x14ac:dyDescent="0.25">
      <c r="G154" s="636"/>
      <c r="I154" s="636"/>
      <c r="AG154" s="795"/>
    </row>
    <row r="155" spans="7:33" s="540" customFormat="1" x14ac:dyDescent="0.25">
      <c r="G155" s="636"/>
      <c r="I155" s="636"/>
      <c r="AG155" s="795"/>
    </row>
    <row r="156" spans="7:33" s="540" customFormat="1" x14ac:dyDescent="0.25">
      <c r="G156" s="636"/>
      <c r="I156" s="636"/>
      <c r="AG156" s="795"/>
    </row>
    <row r="157" spans="7:33" s="540" customFormat="1" x14ac:dyDescent="0.25">
      <c r="G157" s="636"/>
      <c r="I157" s="636"/>
      <c r="AG157" s="795"/>
    </row>
    <row r="158" spans="7:33" s="540" customFormat="1" x14ac:dyDescent="0.25">
      <c r="G158" s="636"/>
      <c r="I158" s="636"/>
      <c r="AG158" s="795"/>
    </row>
    <row r="159" spans="7:33" s="540" customFormat="1" x14ac:dyDescent="0.25">
      <c r="G159" s="636"/>
      <c r="I159" s="636"/>
      <c r="AG159" s="795"/>
    </row>
    <row r="160" spans="7:33" s="540" customFormat="1" x14ac:dyDescent="0.25">
      <c r="G160" s="636"/>
      <c r="I160" s="636"/>
      <c r="AG160" s="795"/>
    </row>
    <row r="161" spans="7:33" s="540" customFormat="1" ht="36.75" customHeight="1" x14ac:dyDescent="0.25">
      <c r="G161" s="636"/>
      <c r="I161" s="636"/>
      <c r="AG161" s="795"/>
    </row>
    <row r="162" spans="7:33" s="540" customFormat="1" x14ac:dyDescent="0.25">
      <c r="G162" s="636"/>
      <c r="I162" s="636"/>
      <c r="AG162" s="795"/>
    </row>
    <row r="163" spans="7:33" s="540" customFormat="1" x14ac:dyDescent="0.25">
      <c r="G163" s="636"/>
      <c r="I163" s="636"/>
      <c r="AG163" s="795"/>
    </row>
    <row r="164" spans="7:33" s="540" customFormat="1" x14ac:dyDescent="0.25">
      <c r="G164" s="636"/>
      <c r="I164" s="636"/>
      <c r="AG164" s="795"/>
    </row>
    <row r="165" spans="7:33" s="540" customFormat="1" x14ac:dyDescent="0.25">
      <c r="G165" s="636"/>
      <c r="I165" s="636"/>
      <c r="AG165" s="795"/>
    </row>
    <row r="166" spans="7:33" s="540" customFormat="1" x14ac:dyDescent="0.25">
      <c r="G166" s="636"/>
      <c r="I166" s="636"/>
      <c r="AG166" s="795"/>
    </row>
    <row r="167" spans="7:33" s="540" customFormat="1" ht="15.75" customHeight="1" x14ac:dyDescent="0.25">
      <c r="G167" s="636"/>
      <c r="I167" s="636"/>
      <c r="AG167" s="795"/>
    </row>
    <row r="168" spans="7:33" s="540" customFormat="1" x14ac:dyDescent="0.25">
      <c r="G168" s="636"/>
      <c r="I168" s="636"/>
      <c r="AG168" s="795"/>
    </row>
    <row r="169" spans="7:33" s="540" customFormat="1" x14ac:dyDescent="0.25">
      <c r="G169" s="636"/>
      <c r="I169" s="636"/>
      <c r="AG169" s="795"/>
    </row>
    <row r="170" spans="7:33" s="540" customFormat="1" x14ac:dyDescent="0.25">
      <c r="G170" s="636"/>
      <c r="I170" s="636"/>
      <c r="AG170" s="795"/>
    </row>
    <row r="171" spans="7:33" s="540" customFormat="1" x14ac:dyDescent="0.25">
      <c r="G171" s="636"/>
      <c r="I171" s="636"/>
      <c r="AG171" s="795"/>
    </row>
    <row r="172" spans="7:33" s="540" customFormat="1" x14ac:dyDescent="0.25">
      <c r="G172" s="636"/>
      <c r="I172" s="636"/>
      <c r="AG172" s="795"/>
    </row>
    <row r="173" spans="7:33" s="540" customFormat="1" x14ac:dyDescent="0.25">
      <c r="G173" s="636"/>
      <c r="I173" s="636"/>
      <c r="AG173" s="795"/>
    </row>
    <row r="174" spans="7:33" s="540" customFormat="1" x14ac:dyDescent="0.25">
      <c r="G174" s="636"/>
      <c r="I174" s="636"/>
      <c r="AG174" s="795"/>
    </row>
    <row r="175" spans="7:33" s="540" customFormat="1" x14ac:dyDescent="0.25">
      <c r="G175" s="636"/>
      <c r="I175" s="636"/>
      <c r="AG175" s="795"/>
    </row>
    <row r="176" spans="7:33" s="540" customFormat="1" x14ac:dyDescent="0.25">
      <c r="G176" s="636"/>
      <c r="I176" s="636"/>
      <c r="AG176" s="795"/>
    </row>
    <row r="177" spans="7:33" s="540" customFormat="1" x14ac:dyDescent="0.25">
      <c r="G177" s="636"/>
      <c r="I177" s="636"/>
      <c r="AG177" s="795"/>
    </row>
    <row r="178" spans="7:33" s="540" customFormat="1" x14ac:dyDescent="0.25">
      <c r="G178" s="636"/>
      <c r="I178" s="636"/>
      <c r="AG178" s="795"/>
    </row>
    <row r="179" spans="7:33" s="540" customFormat="1" x14ac:dyDescent="0.25">
      <c r="G179" s="636"/>
      <c r="I179" s="636"/>
      <c r="AG179" s="795"/>
    </row>
    <row r="180" spans="7:33" s="540" customFormat="1" x14ac:dyDescent="0.25">
      <c r="G180" s="636"/>
      <c r="I180" s="636"/>
      <c r="AG180" s="795"/>
    </row>
    <row r="181" spans="7:33" s="540" customFormat="1" x14ac:dyDescent="0.25">
      <c r="G181" s="636"/>
      <c r="I181" s="636"/>
      <c r="AG181" s="795"/>
    </row>
    <row r="182" spans="7:33" s="540" customFormat="1" x14ac:dyDescent="0.25">
      <c r="G182" s="636"/>
      <c r="I182" s="636"/>
      <c r="AG182" s="795"/>
    </row>
    <row r="183" spans="7:33" s="540" customFormat="1" x14ac:dyDescent="0.25">
      <c r="G183" s="636"/>
      <c r="I183" s="636"/>
      <c r="AG183" s="795"/>
    </row>
    <row r="184" spans="7:33" s="540" customFormat="1" x14ac:dyDescent="0.25">
      <c r="G184" s="636"/>
      <c r="I184" s="636"/>
      <c r="AG184" s="795"/>
    </row>
    <row r="185" spans="7:33" s="540" customFormat="1" x14ac:dyDescent="0.25">
      <c r="G185" s="636"/>
      <c r="I185" s="636"/>
      <c r="AG185" s="795"/>
    </row>
    <row r="186" spans="7:33" s="540" customFormat="1" x14ac:dyDescent="0.25">
      <c r="G186" s="636"/>
      <c r="I186" s="636"/>
      <c r="AG186" s="795"/>
    </row>
    <row r="187" spans="7:33" s="540" customFormat="1" x14ac:dyDescent="0.25">
      <c r="G187" s="636"/>
      <c r="I187" s="636"/>
      <c r="AG187" s="795"/>
    </row>
    <row r="188" spans="7:33" s="540" customFormat="1" x14ac:dyDescent="0.25">
      <c r="G188" s="636"/>
      <c r="I188" s="636"/>
      <c r="AG188" s="795"/>
    </row>
    <row r="189" spans="7:33" s="540" customFormat="1" x14ac:dyDescent="0.25">
      <c r="G189" s="636"/>
      <c r="I189" s="636"/>
      <c r="AG189" s="795"/>
    </row>
    <row r="190" spans="7:33" s="540" customFormat="1" x14ac:dyDescent="0.25">
      <c r="G190" s="636"/>
      <c r="I190" s="636"/>
      <c r="AG190" s="795"/>
    </row>
    <row r="191" spans="7:33" s="540" customFormat="1" x14ac:dyDescent="0.25">
      <c r="G191" s="636"/>
      <c r="I191" s="636"/>
      <c r="AG191" s="795"/>
    </row>
    <row r="192" spans="7:33" s="540" customFormat="1" x14ac:dyDescent="0.25">
      <c r="G192" s="636"/>
      <c r="I192" s="636"/>
      <c r="AG192" s="795"/>
    </row>
    <row r="193" spans="7:33" s="540" customFormat="1" x14ac:dyDescent="0.25">
      <c r="G193" s="636"/>
      <c r="I193" s="636"/>
      <c r="AG193" s="795"/>
    </row>
    <row r="194" spans="7:33" s="540" customFormat="1" x14ac:dyDescent="0.25">
      <c r="G194" s="636"/>
      <c r="I194" s="636"/>
      <c r="AG194" s="795"/>
    </row>
    <row r="195" spans="7:33" s="540" customFormat="1" x14ac:dyDescent="0.25">
      <c r="G195" s="636"/>
      <c r="I195" s="636"/>
      <c r="AG195" s="795"/>
    </row>
    <row r="196" spans="7:33" s="540" customFormat="1" x14ac:dyDescent="0.25">
      <c r="G196" s="636"/>
      <c r="I196" s="636"/>
      <c r="AG196" s="795"/>
    </row>
    <row r="197" spans="7:33" s="540" customFormat="1" x14ac:dyDescent="0.25">
      <c r="G197" s="636"/>
      <c r="I197" s="636"/>
      <c r="AG197" s="795"/>
    </row>
    <row r="198" spans="7:33" s="540" customFormat="1" x14ac:dyDescent="0.25">
      <c r="G198" s="636"/>
      <c r="I198" s="636"/>
      <c r="AG198" s="795"/>
    </row>
    <row r="199" spans="7:33" s="540" customFormat="1" x14ac:dyDescent="0.25">
      <c r="G199" s="636"/>
      <c r="I199" s="636"/>
      <c r="AG199" s="795"/>
    </row>
    <row r="200" spans="7:33" s="540" customFormat="1" x14ac:dyDescent="0.25">
      <c r="G200" s="636"/>
      <c r="I200" s="636"/>
      <c r="AG200" s="795"/>
    </row>
    <row r="201" spans="7:33" s="540" customFormat="1" ht="36.75" customHeight="1" x14ac:dyDescent="0.25">
      <c r="G201" s="636"/>
      <c r="I201" s="636"/>
      <c r="AG201" s="795"/>
    </row>
    <row r="202" spans="7:33" s="540" customFormat="1" x14ac:dyDescent="0.25">
      <c r="G202" s="636"/>
      <c r="I202" s="636"/>
      <c r="AG202" s="795"/>
    </row>
    <row r="203" spans="7:33" s="540" customFormat="1" x14ac:dyDescent="0.25">
      <c r="G203" s="636"/>
      <c r="I203" s="636"/>
      <c r="AG203" s="795"/>
    </row>
    <row r="204" spans="7:33" s="540" customFormat="1" x14ac:dyDescent="0.25">
      <c r="G204" s="636"/>
      <c r="I204" s="636"/>
      <c r="AG204" s="795"/>
    </row>
    <row r="205" spans="7:33" s="540" customFormat="1" x14ac:dyDescent="0.25">
      <c r="G205" s="636"/>
      <c r="I205" s="636"/>
      <c r="AG205" s="795"/>
    </row>
    <row r="206" spans="7:33" s="540" customFormat="1" x14ac:dyDescent="0.25">
      <c r="G206" s="636"/>
      <c r="I206" s="636"/>
      <c r="AG206" s="795"/>
    </row>
    <row r="207" spans="7:33" s="540" customFormat="1" ht="15.75" customHeight="1" x14ac:dyDescent="0.25">
      <c r="G207" s="636"/>
      <c r="I207" s="636"/>
      <c r="AG207" s="795"/>
    </row>
    <row r="208" spans="7:33" s="540" customFormat="1" x14ac:dyDescent="0.25">
      <c r="G208" s="636"/>
      <c r="I208" s="636"/>
      <c r="AG208" s="795"/>
    </row>
    <row r="209" spans="7:33" s="540" customFormat="1" x14ac:dyDescent="0.25">
      <c r="G209" s="636"/>
      <c r="I209" s="636"/>
      <c r="AG209" s="795"/>
    </row>
    <row r="210" spans="7:33" s="540" customFormat="1" x14ac:dyDescent="0.25">
      <c r="G210" s="636"/>
      <c r="I210" s="636"/>
      <c r="AG210" s="795"/>
    </row>
    <row r="211" spans="7:33" s="540" customFormat="1" x14ac:dyDescent="0.25">
      <c r="G211" s="636"/>
      <c r="I211" s="636"/>
      <c r="AG211" s="795"/>
    </row>
    <row r="212" spans="7:33" s="540" customFormat="1" x14ac:dyDescent="0.25">
      <c r="G212" s="636"/>
      <c r="I212" s="636"/>
      <c r="AG212" s="795"/>
    </row>
    <row r="213" spans="7:33" s="540" customFormat="1" x14ac:dyDescent="0.25">
      <c r="G213" s="636"/>
      <c r="I213" s="636"/>
      <c r="AG213" s="795"/>
    </row>
    <row r="214" spans="7:33" s="540" customFormat="1" x14ac:dyDescent="0.25">
      <c r="G214" s="636"/>
      <c r="I214" s="636"/>
      <c r="AG214" s="795"/>
    </row>
    <row r="215" spans="7:33" s="540" customFormat="1" x14ac:dyDescent="0.25">
      <c r="G215" s="636"/>
      <c r="I215" s="636"/>
      <c r="AG215" s="795"/>
    </row>
    <row r="216" spans="7:33" s="540" customFormat="1" x14ac:dyDescent="0.25">
      <c r="G216" s="636"/>
      <c r="I216" s="636"/>
      <c r="AG216" s="795"/>
    </row>
    <row r="217" spans="7:33" s="540" customFormat="1" x14ac:dyDescent="0.25">
      <c r="G217" s="636"/>
      <c r="I217" s="636"/>
      <c r="AG217" s="795"/>
    </row>
    <row r="218" spans="7:33" s="540" customFormat="1" x14ac:dyDescent="0.25">
      <c r="G218" s="636"/>
      <c r="I218" s="636"/>
      <c r="AG218" s="795"/>
    </row>
    <row r="219" spans="7:33" s="540" customFormat="1" x14ac:dyDescent="0.25">
      <c r="G219" s="636"/>
      <c r="I219" s="636"/>
      <c r="AG219" s="795"/>
    </row>
    <row r="220" spans="7:33" s="540" customFormat="1" x14ac:dyDescent="0.25">
      <c r="G220" s="636"/>
      <c r="I220" s="636"/>
      <c r="AG220" s="795"/>
    </row>
    <row r="221" spans="7:33" s="540" customFormat="1" x14ac:dyDescent="0.25">
      <c r="G221" s="636"/>
      <c r="I221" s="636"/>
      <c r="AG221" s="795"/>
    </row>
    <row r="222" spans="7:33" s="540" customFormat="1" x14ac:dyDescent="0.25">
      <c r="G222" s="636"/>
      <c r="I222" s="636"/>
      <c r="AG222" s="795"/>
    </row>
    <row r="223" spans="7:33" s="540" customFormat="1" x14ac:dyDescent="0.25">
      <c r="G223" s="636"/>
      <c r="I223" s="636"/>
      <c r="AG223" s="795"/>
    </row>
    <row r="224" spans="7:33" s="540" customFormat="1" x14ac:dyDescent="0.25">
      <c r="G224" s="636"/>
      <c r="I224" s="636"/>
      <c r="AG224" s="795"/>
    </row>
    <row r="225" spans="7:33" s="540" customFormat="1" x14ac:dyDescent="0.25">
      <c r="G225" s="636"/>
      <c r="I225" s="636"/>
      <c r="AG225" s="795"/>
    </row>
    <row r="226" spans="7:33" s="540" customFormat="1" x14ac:dyDescent="0.25">
      <c r="G226" s="636"/>
      <c r="I226" s="636"/>
      <c r="AG226" s="795"/>
    </row>
    <row r="227" spans="7:33" s="540" customFormat="1" x14ac:dyDescent="0.25">
      <c r="G227" s="636"/>
      <c r="I227" s="636"/>
      <c r="AG227" s="795"/>
    </row>
    <row r="228" spans="7:33" s="540" customFormat="1" x14ac:dyDescent="0.25">
      <c r="G228" s="636"/>
      <c r="I228" s="636"/>
      <c r="AG228" s="795"/>
    </row>
    <row r="229" spans="7:33" s="540" customFormat="1" x14ac:dyDescent="0.25">
      <c r="G229" s="636"/>
      <c r="I229" s="636"/>
      <c r="AG229" s="795"/>
    </row>
    <row r="230" spans="7:33" s="540" customFormat="1" x14ac:dyDescent="0.25">
      <c r="G230" s="636"/>
      <c r="I230" s="636"/>
      <c r="AG230" s="795"/>
    </row>
    <row r="231" spans="7:33" s="540" customFormat="1" x14ac:dyDescent="0.25">
      <c r="G231" s="636"/>
      <c r="I231" s="636"/>
      <c r="AG231" s="795"/>
    </row>
    <row r="232" spans="7:33" s="540" customFormat="1" x14ac:dyDescent="0.25">
      <c r="G232" s="636"/>
      <c r="I232" s="636"/>
      <c r="AG232" s="795"/>
    </row>
    <row r="233" spans="7:33" s="540" customFormat="1" x14ac:dyDescent="0.25">
      <c r="G233" s="636"/>
      <c r="I233" s="636"/>
      <c r="AG233" s="795"/>
    </row>
    <row r="234" spans="7:33" s="540" customFormat="1" x14ac:dyDescent="0.25">
      <c r="G234" s="636"/>
      <c r="I234" s="636"/>
      <c r="AG234" s="795"/>
    </row>
    <row r="235" spans="7:33" s="540" customFormat="1" x14ac:dyDescent="0.25">
      <c r="G235" s="636"/>
      <c r="I235" s="636"/>
      <c r="AG235" s="795"/>
    </row>
    <row r="236" spans="7:33" s="540" customFormat="1" x14ac:dyDescent="0.25">
      <c r="G236" s="636"/>
      <c r="I236" s="636"/>
      <c r="AG236" s="795"/>
    </row>
    <row r="237" spans="7:33" s="540" customFormat="1" x14ac:dyDescent="0.25">
      <c r="G237" s="636"/>
      <c r="I237" s="636"/>
      <c r="AG237" s="795"/>
    </row>
    <row r="238" spans="7:33" s="540" customFormat="1" x14ac:dyDescent="0.25">
      <c r="G238" s="636"/>
      <c r="I238" s="636"/>
      <c r="AG238" s="795"/>
    </row>
    <row r="239" spans="7:33" s="540" customFormat="1" x14ac:dyDescent="0.25">
      <c r="G239" s="636"/>
      <c r="I239" s="636"/>
      <c r="AG239" s="795"/>
    </row>
    <row r="240" spans="7:33" s="540" customFormat="1" x14ac:dyDescent="0.25">
      <c r="G240" s="636"/>
      <c r="I240" s="636"/>
      <c r="AG240" s="795"/>
    </row>
    <row r="241" spans="7:33" s="540" customFormat="1" x14ac:dyDescent="0.25">
      <c r="G241" s="636"/>
      <c r="I241" s="636"/>
      <c r="AG241" s="795"/>
    </row>
    <row r="242" spans="7:33" s="540" customFormat="1" x14ac:dyDescent="0.25">
      <c r="G242" s="636"/>
      <c r="I242" s="636"/>
      <c r="AG242" s="795"/>
    </row>
    <row r="243" spans="7:33" s="540" customFormat="1" x14ac:dyDescent="0.25">
      <c r="G243" s="636"/>
      <c r="I243" s="636"/>
      <c r="AG243" s="795"/>
    </row>
    <row r="244" spans="7:33" s="540" customFormat="1" ht="13.5" customHeight="1" x14ac:dyDescent="0.25">
      <c r="G244" s="636"/>
      <c r="I244" s="636"/>
      <c r="AG244" s="795"/>
    </row>
    <row r="245" spans="7:33" s="540" customFormat="1" ht="12.75" customHeight="1" x14ac:dyDescent="0.25">
      <c r="G245" s="636"/>
      <c r="I245" s="636"/>
      <c r="AG245" s="795"/>
    </row>
    <row r="246" spans="7:33" s="540" customFormat="1" ht="12.75" customHeight="1" x14ac:dyDescent="0.25">
      <c r="G246" s="636"/>
      <c r="I246" s="636"/>
      <c r="AG246" s="795"/>
    </row>
    <row r="247" spans="7:33" s="540" customFormat="1" x14ac:dyDescent="0.25">
      <c r="G247" s="636"/>
      <c r="I247" s="636"/>
      <c r="AG247" s="795"/>
    </row>
    <row r="248" spans="7:33" s="540" customFormat="1" x14ac:dyDescent="0.25">
      <c r="G248" s="636"/>
      <c r="I248" s="636"/>
      <c r="AG248" s="795"/>
    </row>
    <row r="249" spans="7:33" s="540" customFormat="1" x14ac:dyDescent="0.25">
      <c r="G249" s="636"/>
      <c r="I249" s="636"/>
      <c r="AG249" s="795"/>
    </row>
    <row r="250" spans="7:33" s="540" customFormat="1" x14ac:dyDescent="0.25">
      <c r="G250" s="636"/>
      <c r="I250" s="636"/>
      <c r="AG250" s="795"/>
    </row>
    <row r="251" spans="7:33" s="540" customFormat="1" x14ac:dyDescent="0.25">
      <c r="G251" s="636"/>
      <c r="I251" s="636"/>
      <c r="AG251" s="795"/>
    </row>
    <row r="252" spans="7:33" s="540" customFormat="1" x14ac:dyDescent="0.25">
      <c r="G252" s="636"/>
      <c r="I252" s="636"/>
      <c r="AG252" s="795"/>
    </row>
    <row r="253" spans="7:33" s="540" customFormat="1" x14ac:dyDescent="0.25">
      <c r="G253" s="636"/>
      <c r="I253" s="636"/>
      <c r="AG253" s="795"/>
    </row>
    <row r="254" spans="7:33" s="540" customFormat="1" x14ac:dyDescent="0.25">
      <c r="G254" s="636"/>
      <c r="I254" s="636"/>
      <c r="AG254" s="795"/>
    </row>
    <row r="255" spans="7:33" s="540" customFormat="1" x14ac:dyDescent="0.25">
      <c r="G255" s="636"/>
      <c r="I255" s="636"/>
      <c r="AG255" s="795"/>
    </row>
    <row r="256" spans="7:33" s="540" customFormat="1" x14ac:dyDescent="0.25">
      <c r="G256" s="636"/>
      <c r="I256" s="636"/>
      <c r="AG256" s="795"/>
    </row>
    <row r="257" spans="7:33" s="540" customFormat="1" x14ac:dyDescent="0.25">
      <c r="G257" s="636"/>
      <c r="I257" s="636"/>
      <c r="AG257" s="795"/>
    </row>
    <row r="258" spans="7:33" s="540" customFormat="1" x14ac:dyDescent="0.25">
      <c r="G258" s="636"/>
      <c r="I258" s="636"/>
      <c r="AG258" s="795"/>
    </row>
    <row r="259" spans="7:33" s="540" customFormat="1" x14ac:dyDescent="0.25">
      <c r="G259" s="636"/>
      <c r="I259" s="636"/>
      <c r="AG259" s="795"/>
    </row>
    <row r="260" spans="7:33" s="540" customFormat="1" x14ac:dyDescent="0.25">
      <c r="G260" s="636"/>
      <c r="I260" s="636"/>
      <c r="AG260" s="795"/>
    </row>
    <row r="261" spans="7:33" s="540" customFormat="1" x14ac:dyDescent="0.25">
      <c r="G261" s="636"/>
      <c r="I261" s="636"/>
      <c r="AG261" s="795"/>
    </row>
    <row r="262" spans="7:33" s="540" customFormat="1" x14ac:dyDescent="0.25">
      <c r="G262" s="636"/>
      <c r="I262" s="636"/>
      <c r="AG262" s="795"/>
    </row>
    <row r="263" spans="7:33" s="540" customFormat="1" x14ac:dyDescent="0.25">
      <c r="G263" s="636"/>
      <c r="I263" s="636"/>
      <c r="AG263" s="795"/>
    </row>
    <row r="264" spans="7:33" s="540" customFormat="1" ht="12.75" customHeight="1" x14ac:dyDescent="0.25">
      <c r="G264" s="636"/>
      <c r="I264" s="636"/>
      <c r="AG264" s="795"/>
    </row>
    <row r="265" spans="7:33" s="540" customFormat="1" ht="12.75" customHeight="1" x14ac:dyDescent="0.25">
      <c r="G265" s="636"/>
      <c r="I265" s="636"/>
      <c r="AG265" s="795"/>
    </row>
    <row r="266" spans="7:33" s="540" customFormat="1" ht="12.75" customHeight="1" x14ac:dyDescent="0.25">
      <c r="G266" s="636"/>
      <c r="I266" s="636"/>
      <c r="AG266" s="795"/>
    </row>
    <row r="267" spans="7:33" s="540" customFormat="1" ht="12.75" customHeight="1" x14ac:dyDescent="0.25">
      <c r="G267" s="636"/>
      <c r="I267" s="636"/>
      <c r="AG267" s="795"/>
    </row>
    <row r="268" spans="7:33" s="540" customFormat="1" ht="12.75" customHeight="1" x14ac:dyDescent="0.25">
      <c r="G268" s="636"/>
      <c r="I268" s="636"/>
      <c r="AG268" s="795"/>
    </row>
    <row r="269" spans="7:33" s="540" customFormat="1" x14ac:dyDescent="0.25">
      <c r="G269" s="636"/>
      <c r="I269" s="636"/>
      <c r="AG269" s="795"/>
    </row>
    <row r="270" spans="7:33" s="540" customFormat="1" x14ac:dyDescent="0.25">
      <c r="G270" s="636"/>
      <c r="I270" s="636"/>
      <c r="AG270" s="795"/>
    </row>
    <row r="271" spans="7:33" s="540" customFormat="1" x14ac:dyDescent="0.25">
      <c r="G271" s="636"/>
      <c r="I271" s="636"/>
      <c r="AG271" s="795"/>
    </row>
    <row r="272" spans="7:33" s="540" customFormat="1" x14ac:dyDescent="0.25">
      <c r="G272" s="636"/>
      <c r="I272" s="636"/>
      <c r="AG272" s="795"/>
    </row>
    <row r="273" spans="7:33" s="540" customFormat="1" x14ac:dyDescent="0.25">
      <c r="G273" s="636"/>
      <c r="I273" s="636"/>
      <c r="AG273" s="795"/>
    </row>
    <row r="274" spans="7:33" s="540" customFormat="1" x14ac:dyDescent="0.25">
      <c r="G274" s="636"/>
      <c r="I274" s="636"/>
      <c r="AG274" s="795"/>
    </row>
    <row r="275" spans="7:33" s="540" customFormat="1" x14ac:dyDescent="0.25">
      <c r="G275" s="636"/>
      <c r="I275" s="636"/>
      <c r="AG275" s="795"/>
    </row>
    <row r="276" spans="7:33" s="540" customFormat="1" x14ac:dyDescent="0.25">
      <c r="G276" s="636"/>
      <c r="I276" s="636"/>
      <c r="AG276" s="795"/>
    </row>
    <row r="277" spans="7:33" s="540" customFormat="1" x14ac:dyDescent="0.25">
      <c r="G277" s="636"/>
      <c r="I277" s="636"/>
      <c r="AG277" s="795"/>
    </row>
    <row r="278" spans="7:33" s="540" customFormat="1" x14ac:dyDescent="0.25">
      <c r="G278" s="636"/>
      <c r="I278" s="636"/>
      <c r="AG278" s="795"/>
    </row>
    <row r="279" spans="7:33" s="540" customFormat="1" x14ac:dyDescent="0.25">
      <c r="G279" s="636"/>
      <c r="I279" s="636"/>
      <c r="AG279" s="795"/>
    </row>
    <row r="280" spans="7:33" s="540" customFormat="1" x14ac:dyDescent="0.25">
      <c r="G280" s="636"/>
      <c r="I280" s="636"/>
      <c r="AG280" s="795"/>
    </row>
    <row r="281" spans="7:33" s="540" customFormat="1" x14ac:dyDescent="0.25">
      <c r="G281" s="636"/>
      <c r="I281" s="636"/>
      <c r="AG281" s="795"/>
    </row>
    <row r="282" spans="7:33" s="540" customFormat="1" x14ac:dyDescent="0.25">
      <c r="G282" s="636"/>
      <c r="I282" s="636"/>
      <c r="AG282" s="795"/>
    </row>
    <row r="283" spans="7:33" s="540" customFormat="1" x14ac:dyDescent="0.25">
      <c r="G283" s="636"/>
      <c r="I283" s="636"/>
      <c r="AG283" s="795"/>
    </row>
    <row r="284" spans="7:33" s="540" customFormat="1" x14ac:dyDescent="0.25">
      <c r="G284" s="636"/>
      <c r="I284" s="636"/>
      <c r="AG284" s="795"/>
    </row>
    <row r="285" spans="7:33" s="540" customFormat="1" x14ac:dyDescent="0.25">
      <c r="G285" s="636"/>
      <c r="I285" s="636"/>
      <c r="AG285" s="795"/>
    </row>
    <row r="286" spans="7:33" s="540" customFormat="1" x14ac:dyDescent="0.25">
      <c r="G286" s="636"/>
      <c r="I286" s="636"/>
      <c r="AG286" s="795"/>
    </row>
    <row r="287" spans="7:33" s="540" customFormat="1" x14ac:dyDescent="0.25">
      <c r="G287" s="636"/>
      <c r="I287" s="636"/>
      <c r="AG287" s="795"/>
    </row>
    <row r="288" spans="7:33" s="540" customFormat="1" x14ac:dyDescent="0.25">
      <c r="G288" s="636"/>
      <c r="I288" s="636"/>
      <c r="AG288" s="795"/>
    </row>
    <row r="289" spans="7:33" s="540" customFormat="1" x14ac:dyDescent="0.25">
      <c r="G289" s="636"/>
      <c r="I289" s="636"/>
      <c r="AG289" s="795"/>
    </row>
    <row r="290" spans="7:33" s="540" customFormat="1" x14ac:dyDescent="0.25">
      <c r="G290" s="636"/>
      <c r="I290" s="636"/>
      <c r="AG290" s="795"/>
    </row>
    <row r="291" spans="7:33" s="540" customFormat="1" x14ac:dyDescent="0.25">
      <c r="G291" s="636"/>
      <c r="I291" s="636"/>
      <c r="AG291" s="795"/>
    </row>
    <row r="292" spans="7:33" s="540" customFormat="1" x14ac:dyDescent="0.25">
      <c r="G292" s="636"/>
      <c r="I292" s="636"/>
      <c r="AG292" s="795"/>
    </row>
    <row r="293" spans="7:33" s="540" customFormat="1" x14ac:dyDescent="0.25">
      <c r="G293" s="636"/>
      <c r="I293" s="636"/>
      <c r="AG293" s="795"/>
    </row>
    <row r="294" spans="7:33" s="540" customFormat="1" x14ac:dyDescent="0.25">
      <c r="G294" s="636"/>
      <c r="I294" s="636"/>
      <c r="AG294" s="795"/>
    </row>
    <row r="295" spans="7:33" s="540" customFormat="1" x14ac:dyDescent="0.25">
      <c r="G295" s="636"/>
      <c r="I295" s="636"/>
      <c r="AG295" s="795"/>
    </row>
    <row r="296" spans="7:33" s="540" customFormat="1" x14ac:dyDescent="0.25">
      <c r="G296" s="636"/>
      <c r="I296" s="636"/>
      <c r="AG296" s="795"/>
    </row>
    <row r="297" spans="7:33" s="540" customFormat="1" x14ac:dyDescent="0.25">
      <c r="G297" s="636"/>
      <c r="I297" s="636"/>
      <c r="AG297" s="795"/>
    </row>
    <row r="298" spans="7:33" s="540" customFormat="1" x14ac:dyDescent="0.25">
      <c r="G298" s="636"/>
      <c r="I298" s="636"/>
      <c r="AG298" s="795"/>
    </row>
    <row r="299" spans="7:33" s="540" customFormat="1" x14ac:dyDescent="0.25">
      <c r="G299" s="636"/>
      <c r="I299" s="636"/>
      <c r="AG299" s="795"/>
    </row>
    <row r="300" spans="7:33" s="540" customFormat="1" x14ac:dyDescent="0.25">
      <c r="G300" s="636"/>
      <c r="I300" s="636"/>
      <c r="AG300" s="795"/>
    </row>
    <row r="301" spans="7:33" s="540" customFormat="1" x14ac:dyDescent="0.25">
      <c r="G301" s="636"/>
      <c r="I301" s="636"/>
      <c r="AG301" s="795"/>
    </row>
    <row r="302" spans="7:33" s="540" customFormat="1" x14ac:dyDescent="0.25">
      <c r="G302" s="636"/>
      <c r="I302" s="636"/>
      <c r="AG302" s="795"/>
    </row>
    <row r="303" spans="7:33" s="540" customFormat="1" x14ac:dyDescent="0.25">
      <c r="G303" s="636"/>
      <c r="I303" s="636"/>
      <c r="AG303" s="795"/>
    </row>
    <row r="304" spans="7:33" s="540" customFormat="1" x14ac:dyDescent="0.25">
      <c r="G304" s="636"/>
      <c r="I304" s="636"/>
      <c r="AG304" s="795"/>
    </row>
    <row r="305" spans="7:33" s="540" customFormat="1" x14ac:dyDescent="0.25">
      <c r="G305" s="636"/>
      <c r="I305" s="636"/>
      <c r="AG305" s="795"/>
    </row>
    <row r="306" spans="7:33" s="540" customFormat="1" x14ac:dyDescent="0.25">
      <c r="G306" s="636"/>
      <c r="I306" s="636"/>
      <c r="AG306" s="795"/>
    </row>
    <row r="307" spans="7:33" s="540" customFormat="1" x14ac:dyDescent="0.25">
      <c r="G307" s="636"/>
      <c r="I307" s="636"/>
      <c r="AG307" s="795"/>
    </row>
    <row r="308" spans="7:33" s="540" customFormat="1" x14ac:dyDescent="0.25">
      <c r="G308" s="636"/>
      <c r="I308" s="636"/>
      <c r="AG308" s="795"/>
    </row>
    <row r="309" spans="7:33" s="540" customFormat="1" x14ac:dyDescent="0.25">
      <c r="G309" s="636"/>
      <c r="I309" s="636"/>
      <c r="AG309" s="795"/>
    </row>
    <row r="310" spans="7:33" s="540" customFormat="1" x14ac:dyDescent="0.25">
      <c r="G310" s="636"/>
      <c r="I310" s="636"/>
      <c r="AG310" s="795"/>
    </row>
    <row r="311" spans="7:33" s="540" customFormat="1" x14ac:dyDescent="0.25">
      <c r="G311" s="636"/>
      <c r="I311" s="636"/>
      <c r="AG311" s="795"/>
    </row>
    <row r="312" spans="7:33" s="540" customFormat="1" ht="12.75" customHeight="1" x14ac:dyDescent="0.25">
      <c r="G312" s="636"/>
      <c r="I312" s="636"/>
      <c r="AG312" s="795"/>
    </row>
    <row r="313" spans="7:33" s="540" customFormat="1" ht="12.75" customHeight="1" x14ac:dyDescent="0.25">
      <c r="G313" s="636"/>
      <c r="I313" s="636"/>
      <c r="AG313" s="795"/>
    </row>
    <row r="314" spans="7:33" s="540" customFormat="1" ht="12.75" customHeight="1" x14ac:dyDescent="0.25">
      <c r="G314" s="636"/>
      <c r="I314" s="636"/>
      <c r="AG314" s="795"/>
    </row>
    <row r="315" spans="7:33" s="540" customFormat="1" ht="12.75" customHeight="1" x14ac:dyDescent="0.25">
      <c r="G315" s="636"/>
      <c r="I315" s="636"/>
      <c r="AG315" s="795"/>
    </row>
    <row r="316" spans="7:33" s="540" customFormat="1" ht="12.75" customHeight="1" x14ac:dyDescent="0.25">
      <c r="G316" s="636"/>
      <c r="I316" s="636"/>
      <c r="AG316" s="795"/>
    </row>
    <row r="317" spans="7:33" s="540" customFormat="1" ht="12.75" customHeight="1" x14ac:dyDescent="0.25">
      <c r="G317" s="636"/>
      <c r="I317" s="636"/>
      <c r="AG317" s="795"/>
    </row>
    <row r="318" spans="7:33" s="540" customFormat="1" x14ac:dyDescent="0.25">
      <c r="G318" s="636"/>
      <c r="I318" s="636"/>
      <c r="AG318" s="795"/>
    </row>
    <row r="319" spans="7:33" s="540" customFormat="1" x14ac:dyDescent="0.25">
      <c r="G319" s="636"/>
      <c r="I319" s="636"/>
      <c r="AG319" s="795"/>
    </row>
    <row r="320" spans="7:33" s="540" customFormat="1" x14ac:dyDescent="0.25">
      <c r="G320" s="636"/>
      <c r="I320" s="636"/>
      <c r="AG320" s="795"/>
    </row>
    <row r="321" spans="7:33" s="540" customFormat="1" x14ac:dyDescent="0.25">
      <c r="G321" s="636"/>
      <c r="I321" s="636"/>
      <c r="AG321" s="795"/>
    </row>
    <row r="322" spans="7:33" s="540" customFormat="1" x14ac:dyDescent="0.25">
      <c r="G322" s="636"/>
      <c r="I322" s="636"/>
      <c r="AG322" s="795"/>
    </row>
    <row r="323" spans="7:33" s="540" customFormat="1" x14ac:dyDescent="0.25">
      <c r="G323" s="636"/>
      <c r="I323" s="636"/>
      <c r="AG323" s="795"/>
    </row>
    <row r="324" spans="7:33" s="540" customFormat="1" x14ac:dyDescent="0.25">
      <c r="G324" s="636"/>
      <c r="I324" s="636"/>
      <c r="AG324" s="795"/>
    </row>
    <row r="325" spans="7:33" s="540" customFormat="1" x14ac:dyDescent="0.25">
      <c r="G325" s="636"/>
      <c r="I325" s="636"/>
      <c r="AG325" s="795"/>
    </row>
    <row r="326" spans="7:33" s="540" customFormat="1" x14ac:dyDescent="0.25">
      <c r="G326" s="636"/>
      <c r="I326" s="636"/>
      <c r="AG326" s="795"/>
    </row>
    <row r="327" spans="7:33" s="540" customFormat="1" x14ac:dyDescent="0.25">
      <c r="G327" s="636"/>
      <c r="I327" s="636"/>
      <c r="AG327" s="795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7:N37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332"/>
  <sheetViews>
    <sheetView zoomScale="77" zoomScaleNormal="77" workbookViewId="0">
      <selection activeCell="AE41" sqref="B3:AH41"/>
    </sheetView>
  </sheetViews>
  <sheetFormatPr defaultRowHeight="15.75" x14ac:dyDescent="0.25"/>
  <cols>
    <col min="1" max="1" width="3.42578125" style="534" customWidth="1"/>
    <col min="2" max="2" width="9.28515625" style="534" customWidth="1"/>
    <col min="3" max="3" width="45.42578125" style="534" customWidth="1"/>
    <col min="4" max="6" width="5.140625" style="534" hidden="1" customWidth="1"/>
    <col min="7" max="7" width="10.28515625" style="534" hidden="1" customWidth="1"/>
    <col min="8" max="8" width="7" style="535" customWidth="1"/>
    <col min="9" max="9" width="7" style="534" hidden="1" customWidth="1"/>
    <col min="10" max="10" width="8.85546875" style="535" customWidth="1"/>
    <col min="11" max="15" width="6.5703125" style="534" customWidth="1"/>
    <col min="16" max="16" width="7.42578125" style="534" customWidth="1"/>
    <col min="17" max="17" width="6.5703125" style="534" customWidth="1"/>
    <col min="18" max="18" width="6.5703125" style="534" hidden="1" customWidth="1"/>
    <col min="19" max="21" width="6.5703125" style="534" customWidth="1"/>
    <col min="22" max="24" width="7.140625" style="534" customWidth="1"/>
    <col min="25" max="31" width="7" style="534" customWidth="1"/>
    <col min="32" max="32" width="9.5703125" style="534" hidden="1" customWidth="1"/>
    <col min="33" max="33" width="12.28515625" style="534" hidden="1" customWidth="1"/>
    <col min="34" max="34" width="26.7109375" style="739" hidden="1" customWidth="1"/>
    <col min="35" max="16384" width="9.140625" style="534"/>
  </cols>
  <sheetData>
    <row r="1" spans="1:37" ht="0.75" customHeight="1" x14ac:dyDescent="0.25"/>
    <row r="2" spans="1:37" ht="15" customHeight="1" x14ac:dyDescent="0.25">
      <c r="AB2" s="1778"/>
      <c r="AC2" s="1778"/>
      <c r="AD2" s="1778"/>
      <c r="AE2" s="1778"/>
      <c r="AF2" s="536"/>
    </row>
    <row r="3" spans="1:37" ht="36" customHeight="1" x14ac:dyDescent="0.25">
      <c r="H3" s="1791" t="s">
        <v>0</v>
      </c>
      <c r="I3" s="1792"/>
      <c r="J3" s="1792"/>
      <c r="K3" s="1792"/>
      <c r="L3" s="1792"/>
      <c r="M3" s="1792"/>
      <c r="N3" s="1792"/>
      <c r="O3" s="1792"/>
      <c r="P3" s="1792"/>
      <c r="Q3" s="1792"/>
      <c r="R3" s="1792"/>
      <c r="S3" s="1792"/>
      <c r="T3" s="1792"/>
      <c r="U3" s="1792"/>
      <c r="V3" s="1792"/>
      <c r="W3" s="1792"/>
      <c r="X3" s="1792"/>
      <c r="Y3" s="1792"/>
      <c r="Z3" s="1792"/>
      <c r="AA3" s="1792"/>
      <c r="AB3" s="1792"/>
      <c r="AC3" s="1792"/>
      <c r="AD3" s="1802" t="s">
        <v>350</v>
      </c>
      <c r="AE3" s="1802"/>
      <c r="AF3" s="740"/>
      <c r="AG3" s="740"/>
    </row>
    <row r="4" spans="1:37" ht="21.75" customHeight="1" thickBot="1" x14ac:dyDescent="0.3">
      <c r="B4" s="1781" t="s">
        <v>272</v>
      </c>
      <c r="C4" s="1781"/>
      <c r="D4" s="1781"/>
      <c r="E4" s="1781"/>
      <c r="F4" s="1781"/>
      <c r="G4" s="1781"/>
      <c r="H4" s="1781"/>
      <c r="I4" s="1781"/>
      <c r="J4" s="1781"/>
      <c r="K4" s="1781"/>
      <c r="L4" s="1781"/>
      <c r="M4" s="1781"/>
      <c r="N4" s="1781"/>
      <c r="O4" s="1781"/>
      <c r="P4" s="1781"/>
      <c r="Q4" s="1781"/>
      <c r="R4" s="1781"/>
      <c r="S4" s="1781"/>
      <c r="T4" s="1781"/>
      <c r="U4" s="1781"/>
      <c r="V4" s="1781"/>
      <c r="W4" s="1781"/>
      <c r="X4" s="1781"/>
      <c r="Y4" s="1781"/>
      <c r="Z4" s="1781"/>
      <c r="AA4" s="1781"/>
      <c r="AB4" s="1781"/>
      <c r="AC4" s="1781"/>
      <c r="AD4" s="1781"/>
      <c r="AE4" s="1781"/>
      <c r="AF4" s="1781"/>
      <c r="AG4" s="1781"/>
      <c r="AH4" s="739" t="s">
        <v>351</v>
      </c>
    </row>
    <row r="5" spans="1:37" s="540" customFormat="1" ht="25.5" customHeight="1" thickBot="1" x14ac:dyDescent="0.25">
      <c r="B5" s="1740" t="s">
        <v>2</v>
      </c>
      <c r="C5" s="1741" t="s">
        <v>3</v>
      </c>
      <c r="D5" s="5"/>
      <c r="E5" s="5"/>
      <c r="F5" s="5"/>
      <c r="G5" s="1740" t="s">
        <v>4</v>
      </c>
      <c r="H5" s="1740" t="s">
        <v>5</v>
      </c>
      <c r="I5" s="1742" t="s">
        <v>6</v>
      </c>
      <c r="J5" s="1745" t="s">
        <v>7</v>
      </c>
      <c r="K5" s="1748" t="s">
        <v>352</v>
      </c>
      <c r="L5" s="1748"/>
      <c r="M5" s="1748"/>
      <c r="N5" s="1748"/>
      <c r="O5" s="1748"/>
      <c r="P5" s="1748"/>
      <c r="Q5" s="1748"/>
      <c r="R5" s="1748"/>
      <c r="S5" s="1748"/>
      <c r="T5" s="1748"/>
      <c r="U5" s="1749"/>
      <c r="V5" s="1748" t="s">
        <v>353</v>
      </c>
      <c r="W5" s="1748"/>
      <c r="X5" s="1748"/>
      <c r="Y5" s="1748"/>
      <c r="Z5" s="1748"/>
      <c r="AA5" s="1748"/>
      <c r="AB5" s="1748"/>
      <c r="AC5" s="1748"/>
      <c r="AD5" s="1748"/>
      <c r="AE5" s="1749"/>
      <c r="AF5" s="1750" t="s">
        <v>10</v>
      </c>
      <c r="AG5" s="1753" t="s">
        <v>11</v>
      </c>
      <c r="AH5" s="1799" t="s">
        <v>354</v>
      </c>
    </row>
    <row r="6" spans="1:37" s="540" customFormat="1" ht="27.75" customHeight="1" thickBot="1" x14ac:dyDescent="0.25">
      <c r="B6" s="1740"/>
      <c r="C6" s="1741"/>
      <c r="D6" s="5"/>
      <c r="E6" s="5"/>
      <c r="F6" s="5"/>
      <c r="G6" s="1740"/>
      <c r="H6" s="1740"/>
      <c r="I6" s="1743"/>
      <c r="J6" s="1746"/>
      <c r="K6" s="1756" t="s">
        <v>12</v>
      </c>
      <c r="L6" s="1728" t="s">
        <v>13</v>
      </c>
      <c r="M6" s="1729"/>
      <c r="N6" s="1729"/>
      <c r="O6" s="1722"/>
      <c r="P6" s="1723" t="s">
        <v>14</v>
      </c>
      <c r="Q6" s="1723" t="s">
        <v>15</v>
      </c>
      <c r="R6" s="1723" t="s">
        <v>16</v>
      </c>
      <c r="S6" s="1723" t="s">
        <v>17</v>
      </c>
      <c r="T6" s="1726" t="s">
        <v>18</v>
      </c>
      <c r="U6" s="1727"/>
      <c r="V6" s="1734" t="s">
        <v>12</v>
      </c>
      <c r="W6" s="1728" t="s">
        <v>13</v>
      </c>
      <c r="X6" s="1729"/>
      <c r="Y6" s="1729"/>
      <c r="Z6" s="1722"/>
      <c r="AA6" s="1723" t="s">
        <v>14</v>
      </c>
      <c r="AB6" s="1723" t="s">
        <v>15</v>
      </c>
      <c r="AC6" s="1723" t="s">
        <v>17</v>
      </c>
      <c r="AD6" s="1726" t="s">
        <v>18</v>
      </c>
      <c r="AE6" s="1727"/>
      <c r="AF6" s="1751"/>
      <c r="AG6" s="1754"/>
      <c r="AH6" s="1800"/>
    </row>
    <row r="7" spans="1:37" s="540" customFormat="1" ht="18" customHeight="1" thickBot="1" x14ac:dyDescent="0.25">
      <c r="B7" s="1740"/>
      <c r="C7" s="1741"/>
      <c r="D7" s="5"/>
      <c r="E7" s="5"/>
      <c r="F7" s="5"/>
      <c r="G7" s="1740"/>
      <c r="H7" s="1740"/>
      <c r="I7" s="1743"/>
      <c r="J7" s="1746"/>
      <c r="K7" s="1743"/>
      <c r="L7" s="1723" t="s">
        <v>12</v>
      </c>
      <c r="M7" s="1728" t="s">
        <v>19</v>
      </c>
      <c r="N7" s="1729"/>
      <c r="O7" s="1722"/>
      <c r="P7" s="1724"/>
      <c r="Q7" s="1724"/>
      <c r="R7" s="1724"/>
      <c r="S7" s="1724"/>
      <c r="T7" s="1730" t="s">
        <v>20</v>
      </c>
      <c r="U7" s="1732" t="s">
        <v>21</v>
      </c>
      <c r="V7" s="1734"/>
      <c r="W7" s="1723" t="s">
        <v>12</v>
      </c>
      <c r="X7" s="1728" t="s">
        <v>19</v>
      </c>
      <c r="Y7" s="1729"/>
      <c r="Z7" s="1722"/>
      <c r="AA7" s="1724"/>
      <c r="AB7" s="1724"/>
      <c r="AC7" s="1724"/>
      <c r="AD7" s="1730" t="s">
        <v>20</v>
      </c>
      <c r="AE7" s="1732" t="s">
        <v>21</v>
      </c>
      <c r="AF7" s="1751"/>
      <c r="AG7" s="1754"/>
      <c r="AH7" s="1800"/>
    </row>
    <row r="8" spans="1:37" s="540" customFormat="1" ht="123.75" customHeight="1" thickBot="1" x14ac:dyDescent="0.25">
      <c r="B8" s="1740"/>
      <c r="C8" s="1741"/>
      <c r="D8" s="5"/>
      <c r="E8" s="5"/>
      <c r="F8" s="5"/>
      <c r="G8" s="1740"/>
      <c r="H8" s="1740"/>
      <c r="I8" s="1744"/>
      <c r="J8" s="1747"/>
      <c r="K8" s="1744"/>
      <c r="L8" s="1725"/>
      <c r="M8" s="6" t="s">
        <v>22</v>
      </c>
      <c r="N8" s="6" t="s">
        <v>23</v>
      </c>
      <c r="O8" s="6" t="s">
        <v>24</v>
      </c>
      <c r="P8" s="1725"/>
      <c r="Q8" s="1725"/>
      <c r="R8" s="1725"/>
      <c r="S8" s="1725"/>
      <c r="T8" s="1731"/>
      <c r="U8" s="1733"/>
      <c r="V8" s="1735"/>
      <c r="W8" s="1725"/>
      <c r="X8" s="6" t="s">
        <v>22</v>
      </c>
      <c r="Y8" s="6" t="s">
        <v>23</v>
      </c>
      <c r="Z8" s="6" t="s">
        <v>24</v>
      </c>
      <c r="AA8" s="1725"/>
      <c r="AB8" s="1725"/>
      <c r="AC8" s="1725"/>
      <c r="AD8" s="1731"/>
      <c r="AE8" s="1733"/>
      <c r="AF8" s="1752"/>
      <c r="AG8" s="1755"/>
      <c r="AH8" s="1801"/>
    </row>
    <row r="9" spans="1:37" s="540" customFormat="1" ht="18.75" customHeight="1" thickBot="1" x14ac:dyDescent="0.25">
      <c r="B9" s="1797"/>
      <c r="C9" s="1767"/>
      <c r="D9" s="1767"/>
      <c r="E9" s="1767"/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7"/>
      <c r="Q9" s="1767"/>
      <c r="R9" s="1767"/>
      <c r="S9" s="1767"/>
      <c r="T9" s="1767"/>
      <c r="U9" s="1767"/>
      <c r="V9" s="1767"/>
      <c r="W9" s="1767"/>
      <c r="X9" s="1767"/>
      <c r="Y9" s="1767"/>
      <c r="Z9" s="1767"/>
      <c r="AA9" s="1767"/>
      <c r="AB9" s="1767"/>
      <c r="AC9" s="1767"/>
      <c r="AD9" s="1767"/>
      <c r="AE9" s="1767"/>
      <c r="AF9" s="1767"/>
      <c r="AG9" s="1767"/>
      <c r="AH9" s="1798"/>
    </row>
    <row r="10" spans="1:37" s="551" customFormat="1" ht="18" customHeight="1" thickBot="1" x14ac:dyDescent="0.25">
      <c r="B10" s="581" t="s">
        <v>275</v>
      </c>
      <c r="C10" s="42" t="s">
        <v>308</v>
      </c>
      <c r="D10" s="554"/>
      <c r="E10" s="554"/>
      <c r="F10" s="554"/>
      <c r="G10" s="590" t="s">
        <v>61</v>
      </c>
      <c r="H10" s="591">
        <v>54</v>
      </c>
      <c r="I10" s="556"/>
      <c r="J10" s="747">
        <f>K10+V10</f>
        <v>54</v>
      </c>
      <c r="K10" s="561">
        <f>L10+P10</f>
        <v>54</v>
      </c>
      <c r="L10" s="296">
        <f>SUM(M10:O10)</f>
        <v>34</v>
      </c>
      <c r="M10" s="296">
        <v>22</v>
      </c>
      <c r="N10" s="296"/>
      <c r="O10" s="296">
        <v>12</v>
      </c>
      <c r="P10" s="296">
        <v>20</v>
      </c>
      <c r="Q10" s="296"/>
      <c r="R10" s="296"/>
      <c r="S10" s="296"/>
      <c r="T10" s="296" t="s">
        <v>58</v>
      </c>
      <c r="U10" s="747"/>
      <c r="V10" s="561"/>
      <c r="W10" s="296"/>
      <c r="X10" s="296"/>
      <c r="Y10" s="296"/>
      <c r="Z10" s="296"/>
      <c r="AA10" s="296"/>
      <c r="AB10" s="296"/>
      <c r="AC10" s="296"/>
      <c r="AD10" s="296"/>
      <c r="AE10" s="747"/>
      <c r="AF10" s="556"/>
      <c r="AG10" s="296"/>
      <c r="AH10" s="800"/>
    </row>
    <row r="11" spans="1:37" s="551" customFormat="1" ht="18" customHeight="1" thickBot="1" x14ac:dyDescent="0.25">
      <c r="B11" s="581" t="s">
        <v>277</v>
      </c>
      <c r="C11" s="42" t="s">
        <v>310</v>
      </c>
      <c r="D11" s="554"/>
      <c r="E11" s="554"/>
      <c r="F11" s="554"/>
      <c r="G11" s="590" t="s">
        <v>355</v>
      </c>
      <c r="H11" s="591">
        <v>189</v>
      </c>
      <c r="I11" s="556"/>
      <c r="J11" s="747">
        <f t="shared" ref="J11:J28" si="0">K11+V11</f>
        <v>132</v>
      </c>
      <c r="K11" s="561">
        <f t="shared" ref="K11:K26" si="1">L11+P11</f>
        <v>54</v>
      </c>
      <c r="L11" s="296">
        <f t="shared" ref="L11:L26" si="2">SUM(M11:O11)</f>
        <v>32</v>
      </c>
      <c r="M11" s="296"/>
      <c r="N11" s="296"/>
      <c r="O11" s="296">
        <v>32</v>
      </c>
      <c r="P11" s="296">
        <v>22</v>
      </c>
      <c r="Q11" s="296"/>
      <c r="R11" s="296"/>
      <c r="S11" s="296"/>
      <c r="T11" s="296"/>
      <c r="U11" s="747" t="s">
        <v>30</v>
      </c>
      <c r="V11" s="561">
        <f t="shared" ref="V11:V28" si="3">W11+AA11</f>
        <v>78</v>
      </c>
      <c r="W11" s="296">
        <f t="shared" ref="W11:W28" si="4">SUM(X11:Z11)</f>
        <v>48</v>
      </c>
      <c r="X11" s="296"/>
      <c r="Y11" s="296"/>
      <c r="Z11" s="296">
        <v>48</v>
      </c>
      <c r="AA11" s="296">
        <v>30</v>
      </c>
      <c r="AB11" s="296"/>
      <c r="AC11" s="296"/>
      <c r="AD11" s="296"/>
      <c r="AE11" s="747" t="s">
        <v>30</v>
      </c>
      <c r="AF11" s="556"/>
      <c r="AG11" s="296"/>
      <c r="AH11" s="800"/>
      <c r="AK11" s="801"/>
    </row>
    <row r="12" spans="1:37" s="551" customFormat="1" ht="18" customHeight="1" thickBot="1" x14ac:dyDescent="0.25">
      <c r="B12" s="581" t="s">
        <v>279</v>
      </c>
      <c r="C12" s="582" t="s">
        <v>313</v>
      </c>
      <c r="D12" s="554"/>
      <c r="E12" s="554"/>
      <c r="F12" s="554"/>
      <c r="G12" s="749" t="s">
        <v>311</v>
      </c>
      <c r="H12" s="591">
        <v>216</v>
      </c>
      <c r="I12" s="556"/>
      <c r="J12" s="747">
        <f t="shared" si="0"/>
        <v>168</v>
      </c>
      <c r="K12" s="561">
        <f t="shared" si="1"/>
        <v>84</v>
      </c>
      <c r="L12" s="296">
        <f t="shared" si="2"/>
        <v>64</v>
      </c>
      <c r="M12" s="296"/>
      <c r="N12" s="296"/>
      <c r="O12" s="296">
        <v>64</v>
      </c>
      <c r="P12" s="296">
        <v>20</v>
      </c>
      <c r="Q12" s="296"/>
      <c r="R12" s="296"/>
      <c r="S12" s="296"/>
      <c r="T12" s="296"/>
      <c r="U12" s="747" t="s">
        <v>30</v>
      </c>
      <c r="V12" s="561">
        <f t="shared" si="3"/>
        <v>84</v>
      </c>
      <c r="W12" s="296">
        <f t="shared" si="4"/>
        <v>64</v>
      </c>
      <c r="X12" s="296"/>
      <c r="Y12" s="296"/>
      <c r="Z12" s="296">
        <v>64</v>
      </c>
      <c r="AA12" s="296">
        <v>20</v>
      </c>
      <c r="AB12" s="296"/>
      <c r="AC12" s="296"/>
      <c r="AD12" s="296"/>
      <c r="AE12" s="747" t="s">
        <v>30</v>
      </c>
      <c r="AF12" s="556"/>
      <c r="AG12" s="296"/>
      <c r="AH12" s="800"/>
    </row>
    <row r="13" spans="1:37" s="551" customFormat="1" ht="18" customHeight="1" thickBot="1" x14ac:dyDescent="0.25">
      <c r="A13" s="802"/>
      <c r="B13" s="581" t="s">
        <v>281</v>
      </c>
      <c r="C13" s="582" t="s">
        <v>356</v>
      </c>
      <c r="D13" s="750"/>
      <c r="E13" s="750"/>
      <c r="F13" s="750"/>
      <c r="G13" s="590" t="s">
        <v>57</v>
      </c>
      <c r="H13" s="591">
        <v>54</v>
      </c>
      <c r="I13" s="751"/>
      <c r="J13" s="747">
        <f t="shared" si="0"/>
        <v>54</v>
      </c>
      <c r="K13" s="561">
        <f t="shared" si="1"/>
        <v>54</v>
      </c>
      <c r="L13" s="296">
        <f t="shared" si="2"/>
        <v>32</v>
      </c>
      <c r="M13" s="296">
        <v>22</v>
      </c>
      <c r="N13" s="752"/>
      <c r="O13" s="752">
        <v>10</v>
      </c>
      <c r="P13" s="752">
        <v>22</v>
      </c>
      <c r="Q13" s="752"/>
      <c r="R13" s="752"/>
      <c r="S13" s="752"/>
      <c r="T13" s="566"/>
      <c r="U13" s="753" t="s">
        <v>62</v>
      </c>
      <c r="V13" s="561"/>
      <c r="W13" s="296"/>
      <c r="X13" s="566"/>
      <c r="Y13" s="566"/>
      <c r="Z13" s="566"/>
      <c r="AA13" s="566"/>
      <c r="AB13" s="754"/>
      <c r="AC13" s="752"/>
      <c r="AD13" s="566"/>
      <c r="AE13" s="803"/>
      <c r="AF13" s="568" t="s">
        <v>357</v>
      </c>
      <c r="AG13" s="761"/>
      <c r="AH13" s="800"/>
    </row>
    <row r="14" spans="1:37" s="551" customFormat="1" ht="18" customHeight="1" thickBot="1" x14ac:dyDescent="0.25">
      <c r="B14" s="581" t="s">
        <v>71</v>
      </c>
      <c r="C14" s="214" t="s">
        <v>72</v>
      </c>
      <c r="D14" s="554"/>
      <c r="E14" s="554"/>
      <c r="F14" s="554"/>
      <c r="G14" s="590" t="s">
        <v>73</v>
      </c>
      <c r="H14" s="591">
        <v>162</v>
      </c>
      <c r="I14" s="568"/>
      <c r="J14" s="747">
        <f t="shared" si="0"/>
        <v>81</v>
      </c>
      <c r="K14" s="561">
        <f t="shared" si="1"/>
        <v>81</v>
      </c>
      <c r="L14" s="296">
        <f t="shared" si="2"/>
        <v>48</v>
      </c>
      <c r="M14" s="295">
        <v>40</v>
      </c>
      <c r="N14" s="295"/>
      <c r="O14" s="295">
        <v>8</v>
      </c>
      <c r="P14" s="295">
        <v>33</v>
      </c>
      <c r="Q14" s="295"/>
      <c r="R14" s="295"/>
      <c r="S14" s="295"/>
      <c r="T14" s="295" t="s">
        <v>58</v>
      </c>
      <c r="U14" s="804"/>
      <c r="V14" s="561"/>
      <c r="W14" s="296"/>
      <c r="X14" s="295"/>
      <c r="Y14" s="295"/>
      <c r="Z14" s="295"/>
      <c r="AA14" s="295"/>
      <c r="AB14" s="295"/>
      <c r="AC14" s="295"/>
      <c r="AD14" s="295"/>
      <c r="AE14" s="804"/>
      <c r="AF14" s="568"/>
      <c r="AG14" s="805"/>
      <c r="AH14" s="800"/>
    </row>
    <row r="15" spans="1:37" s="551" customFormat="1" ht="18" customHeight="1" thickBot="1" x14ac:dyDescent="0.25">
      <c r="B15" s="581" t="s">
        <v>183</v>
      </c>
      <c r="C15" s="214" t="s">
        <v>358</v>
      </c>
      <c r="D15" s="577"/>
      <c r="E15" s="577"/>
      <c r="F15" s="577"/>
      <c r="G15" s="590" t="s">
        <v>57</v>
      </c>
      <c r="H15" s="591">
        <v>54</v>
      </c>
      <c r="I15" s="556"/>
      <c r="J15" s="747">
        <f t="shared" si="0"/>
        <v>54</v>
      </c>
      <c r="K15" s="561">
        <f t="shared" si="1"/>
        <v>54</v>
      </c>
      <c r="L15" s="296">
        <f t="shared" si="2"/>
        <v>38</v>
      </c>
      <c r="M15" s="295">
        <v>28</v>
      </c>
      <c r="N15" s="295"/>
      <c r="O15" s="295">
        <v>10</v>
      </c>
      <c r="P15" s="295">
        <v>16</v>
      </c>
      <c r="Q15" s="296"/>
      <c r="R15" s="296"/>
      <c r="S15" s="296"/>
      <c r="T15" s="296"/>
      <c r="U15" s="747" t="s">
        <v>62</v>
      </c>
      <c r="V15" s="561"/>
      <c r="W15" s="296"/>
      <c r="X15" s="295"/>
      <c r="Y15" s="295"/>
      <c r="Z15" s="295"/>
      <c r="AA15" s="295"/>
      <c r="AB15" s="296"/>
      <c r="AC15" s="296"/>
      <c r="AD15" s="295"/>
      <c r="AE15" s="747"/>
      <c r="AF15" s="568"/>
      <c r="AG15" s="805"/>
      <c r="AH15" s="806"/>
    </row>
    <row r="16" spans="1:37" s="551" customFormat="1" ht="18" customHeight="1" thickBot="1" x14ac:dyDescent="0.25">
      <c r="B16" s="581" t="s">
        <v>76</v>
      </c>
      <c r="C16" s="214" t="s">
        <v>359</v>
      </c>
      <c r="D16" s="577"/>
      <c r="E16" s="577"/>
      <c r="F16" s="577"/>
      <c r="G16" s="590" t="s">
        <v>360</v>
      </c>
      <c r="H16" s="591"/>
      <c r="I16" s="556"/>
      <c r="J16" s="747"/>
      <c r="K16" s="561"/>
      <c r="L16" s="296"/>
      <c r="M16" s="295"/>
      <c r="N16" s="295"/>
      <c r="O16" s="295"/>
      <c r="P16" s="295"/>
      <c r="Q16" s="296"/>
      <c r="R16" s="296"/>
      <c r="S16" s="296"/>
      <c r="T16" s="296"/>
      <c r="U16" s="747"/>
      <c r="V16" s="561">
        <f t="shared" si="3"/>
        <v>54</v>
      </c>
      <c r="W16" s="296">
        <f t="shared" si="4"/>
        <v>32</v>
      </c>
      <c r="X16" s="295">
        <v>18</v>
      </c>
      <c r="Y16" s="295"/>
      <c r="Z16" s="295">
        <v>14</v>
      </c>
      <c r="AA16" s="295">
        <v>22</v>
      </c>
      <c r="AB16" s="296"/>
      <c r="AC16" s="296"/>
      <c r="AD16" s="295"/>
      <c r="AE16" s="747" t="s">
        <v>62</v>
      </c>
      <c r="AF16" s="568"/>
      <c r="AG16" s="805"/>
      <c r="AH16" s="806"/>
    </row>
    <row r="17" spans="1:34" s="551" customFormat="1" ht="18" customHeight="1" thickBot="1" x14ac:dyDescent="0.25">
      <c r="B17" s="581" t="s">
        <v>283</v>
      </c>
      <c r="C17" s="214" t="s">
        <v>361</v>
      </c>
      <c r="D17" s="552"/>
      <c r="E17" s="553"/>
      <c r="F17" s="552"/>
      <c r="G17" s="590" t="s">
        <v>61</v>
      </c>
      <c r="H17" s="591">
        <v>81</v>
      </c>
      <c r="I17" s="556"/>
      <c r="J17" s="747">
        <f t="shared" si="0"/>
        <v>81</v>
      </c>
      <c r="K17" s="561">
        <f t="shared" si="1"/>
        <v>81</v>
      </c>
      <c r="L17" s="296">
        <f t="shared" si="2"/>
        <v>58</v>
      </c>
      <c r="M17" s="295">
        <v>32</v>
      </c>
      <c r="N17" s="295"/>
      <c r="O17" s="295">
        <v>26</v>
      </c>
      <c r="P17" s="295">
        <v>23</v>
      </c>
      <c r="Q17" s="296"/>
      <c r="R17" s="296"/>
      <c r="S17" s="296"/>
      <c r="T17" s="296" t="s">
        <v>58</v>
      </c>
      <c r="U17" s="747"/>
      <c r="V17" s="561"/>
      <c r="W17" s="296"/>
      <c r="X17" s="295"/>
      <c r="Y17" s="295"/>
      <c r="Z17" s="295"/>
      <c r="AA17" s="295"/>
      <c r="AB17" s="296"/>
      <c r="AC17" s="296"/>
      <c r="AD17" s="296"/>
      <c r="AE17" s="747"/>
      <c r="AF17" s="568"/>
      <c r="AG17" s="805"/>
      <c r="AH17" s="800"/>
    </row>
    <row r="18" spans="1:34" s="551" customFormat="1" ht="18" customHeight="1" thickBot="1" x14ac:dyDescent="0.25">
      <c r="B18" s="581" t="s">
        <v>362</v>
      </c>
      <c r="C18" s="582" t="s">
        <v>47</v>
      </c>
      <c r="D18" s="577"/>
      <c r="E18" s="577"/>
      <c r="F18" s="577"/>
      <c r="G18" s="590" t="s">
        <v>61</v>
      </c>
      <c r="H18" s="591">
        <v>81</v>
      </c>
      <c r="I18" s="296"/>
      <c r="J18" s="747">
        <f t="shared" si="0"/>
        <v>81</v>
      </c>
      <c r="K18" s="561">
        <f t="shared" si="1"/>
        <v>81</v>
      </c>
      <c r="L18" s="296">
        <f t="shared" si="2"/>
        <v>48</v>
      </c>
      <c r="M18" s="295">
        <v>32</v>
      </c>
      <c r="N18" s="295"/>
      <c r="O18" s="295">
        <v>16</v>
      </c>
      <c r="P18" s="295">
        <v>33</v>
      </c>
      <c r="Q18" s="296"/>
      <c r="R18" s="296"/>
      <c r="S18" s="296"/>
      <c r="T18" s="296"/>
      <c r="U18" s="747" t="s">
        <v>62</v>
      </c>
      <c r="V18" s="561"/>
      <c r="W18" s="296"/>
      <c r="X18" s="295"/>
      <c r="Y18" s="295"/>
      <c r="Z18" s="295"/>
      <c r="AA18" s="295"/>
      <c r="AB18" s="296"/>
      <c r="AC18" s="296"/>
      <c r="AD18" s="296"/>
      <c r="AE18" s="747"/>
      <c r="AF18" s="568" t="s">
        <v>363</v>
      </c>
      <c r="AG18" s="805"/>
      <c r="AH18" s="800"/>
    </row>
    <row r="19" spans="1:34" s="551" customFormat="1" ht="18" customHeight="1" thickBot="1" x14ac:dyDescent="0.25">
      <c r="B19" s="581" t="s">
        <v>79</v>
      </c>
      <c r="C19" s="582" t="s">
        <v>80</v>
      </c>
      <c r="D19" s="577"/>
      <c r="E19" s="577"/>
      <c r="F19" s="577"/>
      <c r="G19" s="590" t="s">
        <v>360</v>
      </c>
      <c r="H19" s="591">
        <v>162</v>
      </c>
      <c r="I19" s="296"/>
      <c r="J19" s="747">
        <f>K19+V19</f>
        <v>70</v>
      </c>
      <c r="K19" s="561">
        <f t="shared" si="1"/>
        <v>70</v>
      </c>
      <c r="L19" s="296">
        <f t="shared" si="2"/>
        <v>32</v>
      </c>
      <c r="M19" s="295">
        <v>26</v>
      </c>
      <c r="N19" s="295"/>
      <c r="O19" s="295">
        <v>6</v>
      </c>
      <c r="P19" s="295">
        <v>38</v>
      </c>
      <c r="Q19" s="296"/>
      <c r="R19" s="296"/>
      <c r="S19" s="296"/>
      <c r="T19" s="807"/>
      <c r="U19" s="747" t="s">
        <v>62</v>
      </c>
      <c r="V19" s="561"/>
      <c r="W19" s="296"/>
      <c r="X19" s="566"/>
      <c r="Y19" s="566"/>
      <c r="Z19" s="295"/>
      <c r="AA19" s="295"/>
      <c r="AB19" s="296"/>
      <c r="AC19" s="296"/>
      <c r="AD19" s="296"/>
      <c r="AE19" s="767"/>
      <c r="AF19" s="568"/>
      <c r="AG19" s="805"/>
      <c r="AH19" s="808"/>
    </row>
    <row r="20" spans="1:34" s="551" customFormat="1" ht="18" customHeight="1" thickBot="1" x14ac:dyDescent="0.25">
      <c r="A20" s="801"/>
      <c r="B20" s="764" t="s">
        <v>364</v>
      </c>
      <c r="C20" s="214" t="s">
        <v>365</v>
      </c>
      <c r="D20" s="554"/>
      <c r="E20" s="554"/>
      <c r="F20" s="554"/>
      <c r="G20" s="554" t="s">
        <v>85</v>
      </c>
      <c r="H20" s="555">
        <v>135</v>
      </c>
      <c r="I20" s="556"/>
      <c r="J20" s="747">
        <f t="shared" si="0"/>
        <v>135</v>
      </c>
      <c r="K20" s="561"/>
      <c r="L20" s="296"/>
      <c r="M20" s="296"/>
      <c r="N20" s="296"/>
      <c r="O20" s="296"/>
      <c r="P20" s="296"/>
      <c r="Q20" s="296"/>
      <c r="R20" s="296"/>
      <c r="S20" s="296"/>
      <c r="T20" s="807"/>
      <c r="U20" s="747"/>
      <c r="V20" s="561">
        <f t="shared" si="3"/>
        <v>135</v>
      </c>
      <c r="W20" s="296">
        <f t="shared" ref="W20" si="5">SUM(X20:Z20)</f>
        <v>48</v>
      </c>
      <c r="X20" s="296">
        <v>32</v>
      </c>
      <c r="Y20" s="296"/>
      <c r="Z20" s="296">
        <v>16</v>
      </c>
      <c r="AA20" s="296">
        <v>87</v>
      </c>
      <c r="AB20" s="296"/>
      <c r="AC20" s="296"/>
      <c r="AD20" s="296" t="s">
        <v>58</v>
      </c>
      <c r="AE20" s="747"/>
      <c r="AF20" s="556"/>
      <c r="AG20" s="296"/>
      <c r="AH20" s="809"/>
    </row>
    <row r="21" spans="1:34" s="551" customFormat="1" ht="18" customHeight="1" thickBot="1" x14ac:dyDescent="0.25">
      <c r="B21" s="581" t="s">
        <v>366</v>
      </c>
      <c r="C21" s="214" t="s">
        <v>367</v>
      </c>
      <c r="D21" s="577"/>
      <c r="E21" s="577"/>
      <c r="F21" s="577"/>
      <c r="G21" s="554" t="s">
        <v>368</v>
      </c>
      <c r="H21" s="591">
        <v>189</v>
      </c>
      <c r="I21" s="296"/>
      <c r="J21" s="747">
        <f t="shared" si="0"/>
        <v>189</v>
      </c>
      <c r="K21" s="561">
        <f t="shared" si="1"/>
        <v>189</v>
      </c>
      <c r="L21" s="296">
        <f t="shared" si="2"/>
        <v>90</v>
      </c>
      <c r="M21" s="295">
        <v>56</v>
      </c>
      <c r="N21" s="295"/>
      <c r="O21" s="295">
        <v>34</v>
      </c>
      <c r="P21" s="295">
        <v>99</v>
      </c>
      <c r="Q21" s="296"/>
      <c r="R21" s="296"/>
      <c r="S21" s="296"/>
      <c r="T21" s="296"/>
      <c r="U21" s="747" t="s">
        <v>62</v>
      </c>
      <c r="V21" s="561"/>
      <c r="W21" s="296"/>
      <c r="X21" s="295"/>
      <c r="Y21" s="295"/>
      <c r="Z21" s="295"/>
      <c r="AA21" s="295"/>
      <c r="AB21" s="296"/>
      <c r="AC21" s="296"/>
      <c r="AD21" s="296"/>
      <c r="AE21" s="747"/>
      <c r="AF21" s="556"/>
      <c r="AG21" s="296"/>
      <c r="AH21" s="809"/>
    </row>
    <row r="22" spans="1:34" s="551" customFormat="1" ht="18" customHeight="1" thickBot="1" x14ac:dyDescent="0.25">
      <c r="B22" s="581" t="s">
        <v>236</v>
      </c>
      <c r="C22" s="214" t="s">
        <v>369</v>
      </c>
      <c r="D22" s="577"/>
      <c r="E22" s="577"/>
      <c r="F22" s="577"/>
      <c r="G22" s="590" t="s">
        <v>85</v>
      </c>
      <c r="H22" s="591">
        <v>135</v>
      </c>
      <c r="I22" s="296"/>
      <c r="J22" s="747">
        <f t="shared" si="0"/>
        <v>125</v>
      </c>
      <c r="K22" s="561"/>
      <c r="L22" s="296"/>
      <c r="M22" s="295"/>
      <c r="N22" s="295"/>
      <c r="O22" s="295"/>
      <c r="P22" s="295"/>
      <c r="Q22" s="296"/>
      <c r="R22" s="296"/>
      <c r="S22" s="296"/>
      <c r="T22" s="296"/>
      <c r="U22" s="747"/>
      <c r="V22" s="561">
        <f t="shared" si="3"/>
        <v>125</v>
      </c>
      <c r="W22" s="296">
        <f t="shared" si="4"/>
        <v>54</v>
      </c>
      <c r="X22" s="295">
        <v>42</v>
      </c>
      <c r="Y22" s="295"/>
      <c r="Z22" s="295">
        <v>12</v>
      </c>
      <c r="AA22" s="295">
        <v>71</v>
      </c>
      <c r="AB22" s="296"/>
      <c r="AC22" s="296"/>
      <c r="AD22" s="296"/>
      <c r="AE22" s="747" t="s">
        <v>30</v>
      </c>
      <c r="AF22" s="568"/>
      <c r="AG22" s="805"/>
      <c r="AH22" s="800"/>
    </row>
    <row r="23" spans="1:34" s="551" customFormat="1" ht="18" customHeight="1" thickBot="1" x14ac:dyDescent="0.25">
      <c r="B23" s="581" t="s">
        <v>285</v>
      </c>
      <c r="C23" s="214" t="s">
        <v>370</v>
      </c>
      <c r="D23" s="577"/>
      <c r="E23" s="577"/>
      <c r="F23" s="577"/>
      <c r="G23" s="590" t="s">
        <v>311</v>
      </c>
      <c r="H23" s="591">
        <v>216</v>
      </c>
      <c r="I23" s="296"/>
      <c r="J23" s="747">
        <f t="shared" si="0"/>
        <v>129</v>
      </c>
      <c r="K23" s="561"/>
      <c r="L23" s="296"/>
      <c r="M23" s="295"/>
      <c r="N23" s="295"/>
      <c r="O23" s="295"/>
      <c r="P23" s="295"/>
      <c r="Q23" s="296"/>
      <c r="R23" s="296"/>
      <c r="S23" s="296"/>
      <c r="T23" s="296"/>
      <c r="U23" s="747"/>
      <c r="V23" s="561">
        <f t="shared" si="3"/>
        <v>129</v>
      </c>
      <c r="W23" s="296">
        <f t="shared" si="4"/>
        <v>64</v>
      </c>
      <c r="X23" s="295">
        <v>48</v>
      </c>
      <c r="Y23" s="295"/>
      <c r="Z23" s="295">
        <v>16</v>
      </c>
      <c r="AA23" s="295">
        <v>65</v>
      </c>
      <c r="AB23" s="296"/>
      <c r="AC23" s="296"/>
      <c r="AD23" s="296"/>
      <c r="AE23" s="747" t="s">
        <v>30</v>
      </c>
      <c r="AF23" s="568"/>
      <c r="AG23" s="805"/>
      <c r="AH23" s="800"/>
    </row>
    <row r="24" spans="1:34" s="551" customFormat="1" ht="18" customHeight="1" thickBot="1" x14ac:dyDescent="0.25">
      <c r="B24" s="581" t="s">
        <v>288</v>
      </c>
      <c r="C24" s="214" t="s">
        <v>371</v>
      </c>
      <c r="D24" s="577"/>
      <c r="E24" s="577"/>
      <c r="F24" s="577"/>
      <c r="G24" s="590" t="s">
        <v>147</v>
      </c>
      <c r="H24" s="591">
        <v>108</v>
      </c>
      <c r="I24" s="296"/>
      <c r="J24" s="747">
        <f t="shared" si="0"/>
        <v>108</v>
      </c>
      <c r="K24" s="561"/>
      <c r="L24" s="296"/>
      <c r="M24" s="295"/>
      <c r="N24" s="295"/>
      <c r="O24" s="295"/>
      <c r="P24" s="295"/>
      <c r="Q24" s="296"/>
      <c r="R24" s="296"/>
      <c r="S24" s="296"/>
      <c r="T24" s="296"/>
      <c r="U24" s="747"/>
      <c r="V24" s="561">
        <f t="shared" si="3"/>
        <v>108</v>
      </c>
      <c r="W24" s="296">
        <f t="shared" si="4"/>
        <v>46</v>
      </c>
      <c r="X24" s="295">
        <v>36</v>
      </c>
      <c r="Y24" s="295"/>
      <c r="Z24" s="295">
        <v>10</v>
      </c>
      <c r="AA24" s="295">
        <v>62</v>
      </c>
      <c r="AB24" s="296"/>
      <c r="AC24" s="296"/>
      <c r="AD24" s="296" t="s">
        <v>58</v>
      </c>
      <c r="AE24" s="747"/>
      <c r="AF24" s="568"/>
      <c r="AG24" s="805"/>
      <c r="AH24" s="800"/>
    </row>
    <row r="25" spans="1:34" s="551" customFormat="1" ht="18" customHeight="1" thickBot="1" x14ac:dyDescent="0.25">
      <c r="B25" s="581" t="s">
        <v>226</v>
      </c>
      <c r="C25" s="214" t="s">
        <v>372</v>
      </c>
      <c r="D25" s="577"/>
      <c r="E25" s="577"/>
      <c r="F25" s="577"/>
      <c r="G25" s="590" t="s">
        <v>85</v>
      </c>
      <c r="H25" s="591">
        <v>135</v>
      </c>
      <c r="I25" s="296"/>
      <c r="J25" s="747">
        <f t="shared" si="0"/>
        <v>135</v>
      </c>
      <c r="K25" s="561"/>
      <c r="L25" s="296"/>
      <c r="M25" s="295"/>
      <c r="N25" s="295"/>
      <c r="O25" s="295"/>
      <c r="P25" s="295"/>
      <c r="Q25" s="296"/>
      <c r="R25" s="296"/>
      <c r="S25" s="296"/>
      <c r="T25" s="296"/>
      <c r="U25" s="747"/>
      <c r="V25" s="561">
        <f t="shared" si="3"/>
        <v>135</v>
      </c>
      <c r="W25" s="296">
        <f t="shared" si="4"/>
        <v>48</v>
      </c>
      <c r="X25" s="295">
        <v>32</v>
      </c>
      <c r="Y25" s="295"/>
      <c r="Z25" s="295">
        <v>16</v>
      </c>
      <c r="AA25" s="295">
        <v>87</v>
      </c>
      <c r="AB25" s="296"/>
      <c r="AC25" s="296"/>
      <c r="AD25" s="296"/>
      <c r="AE25" s="747" t="s">
        <v>62</v>
      </c>
      <c r="AF25" s="568"/>
      <c r="AG25" s="805"/>
      <c r="AH25" s="800"/>
    </row>
    <row r="26" spans="1:34" s="551" customFormat="1" ht="18" customHeight="1" thickBot="1" x14ac:dyDescent="0.25">
      <c r="B26" s="581" t="s">
        <v>296</v>
      </c>
      <c r="C26" s="214" t="s">
        <v>373</v>
      </c>
      <c r="D26" s="577"/>
      <c r="E26" s="577"/>
      <c r="F26" s="577"/>
      <c r="G26" s="590" t="s">
        <v>374</v>
      </c>
      <c r="H26" s="591">
        <v>81</v>
      </c>
      <c r="I26" s="296"/>
      <c r="J26" s="747">
        <f t="shared" si="0"/>
        <v>81</v>
      </c>
      <c r="K26" s="561">
        <f t="shared" si="1"/>
        <v>81</v>
      </c>
      <c r="L26" s="296">
        <f t="shared" si="2"/>
        <v>36</v>
      </c>
      <c r="M26" s="295">
        <v>26</v>
      </c>
      <c r="N26" s="295"/>
      <c r="O26" s="295">
        <v>10</v>
      </c>
      <c r="P26" s="295">
        <v>45</v>
      </c>
      <c r="Q26" s="296"/>
      <c r="R26" s="296"/>
      <c r="S26" s="296"/>
      <c r="T26" s="296"/>
      <c r="U26" s="747" t="s">
        <v>62</v>
      </c>
      <c r="V26" s="561"/>
      <c r="W26" s="296"/>
      <c r="X26" s="295"/>
      <c r="Y26" s="295"/>
      <c r="Z26" s="295"/>
      <c r="AA26" s="295"/>
      <c r="AB26" s="296"/>
      <c r="AC26" s="296"/>
      <c r="AD26" s="296"/>
      <c r="AE26" s="747"/>
      <c r="AF26" s="568"/>
      <c r="AG26" s="805"/>
      <c r="AH26" s="800"/>
    </row>
    <row r="27" spans="1:34" s="551" customFormat="1" ht="18" customHeight="1" thickBot="1" x14ac:dyDescent="0.25">
      <c r="B27" s="581" t="s">
        <v>375</v>
      </c>
      <c r="C27" s="214" t="s">
        <v>376</v>
      </c>
      <c r="D27" s="577"/>
      <c r="E27" s="577"/>
      <c r="F27" s="577"/>
      <c r="G27" s="590" t="s">
        <v>377</v>
      </c>
      <c r="H27" s="591">
        <v>243</v>
      </c>
      <c r="I27" s="296"/>
      <c r="J27" s="747">
        <f t="shared" si="0"/>
        <v>243</v>
      </c>
      <c r="K27" s="561"/>
      <c r="L27" s="296"/>
      <c r="M27" s="295"/>
      <c r="N27" s="295"/>
      <c r="O27" s="295"/>
      <c r="P27" s="295"/>
      <c r="Q27" s="296"/>
      <c r="R27" s="296"/>
      <c r="S27" s="296"/>
      <c r="T27" s="296"/>
      <c r="U27" s="747"/>
      <c r="V27" s="561">
        <f t="shared" si="3"/>
        <v>243</v>
      </c>
      <c r="W27" s="296">
        <f t="shared" si="4"/>
        <v>108</v>
      </c>
      <c r="X27" s="295">
        <v>64</v>
      </c>
      <c r="Y27" s="295"/>
      <c r="Z27" s="295">
        <v>44</v>
      </c>
      <c r="AA27" s="295">
        <v>135</v>
      </c>
      <c r="AB27" s="296"/>
      <c r="AC27" s="296"/>
      <c r="AD27" s="296"/>
      <c r="AE27" s="747" t="s">
        <v>62</v>
      </c>
      <c r="AF27" s="568"/>
      <c r="AG27" s="805"/>
      <c r="AH27" s="800"/>
    </row>
    <row r="28" spans="1:34" s="551" customFormat="1" ht="18" customHeight="1" x14ac:dyDescent="0.2">
      <c r="B28" s="810" t="s">
        <v>298</v>
      </c>
      <c r="C28" s="811" t="s">
        <v>265</v>
      </c>
      <c r="D28" s="812"/>
      <c r="E28" s="812"/>
      <c r="F28" s="812"/>
      <c r="G28" s="813" t="s">
        <v>92</v>
      </c>
      <c r="H28" s="814">
        <v>864</v>
      </c>
      <c r="I28" s="556"/>
      <c r="J28" s="651">
        <f t="shared" si="0"/>
        <v>288</v>
      </c>
      <c r="K28" s="296"/>
      <c r="L28" s="296"/>
      <c r="M28" s="295"/>
      <c r="N28" s="295"/>
      <c r="O28" s="295"/>
      <c r="P28" s="295"/>
      <c r="Q28" s="296"/>
      <c r="R28" s="296"/>
      <c r="S28" s="296"/>
      <c r="T28" s="296"/>
      <c r="U28" s="747"/>
      <c r="V28" s="556">
        <f t="shared" si="3"/>
        <v>288</v>
      </c>
      <c r="W28" s="296">
        <f t="shared" si="4"/>
        <v>216</v>
      </c>
      <c r="X28" s="295"/>
      <c r="Y28" s="295"/>
      <c r="Z28" s="295">
        <v>216</v>
      </c>
      <c r="AA28" s="295">
        <v>72</v>
      </c>
      <c r="AB28" s="296"/>
      <c r="AC28" s="296"/>
      <c r="AD28" s="296"/>
      <c r="AE28" s="747" t="s">
        <v>30</v>
      </c>
      <c r="AF28" s="568"/>
      <c r="AG28" s="805"/>
      <c r="AH28" s="800"/>
    </row>
    <row r="29" spans="1:34" s="551" customFormat="1" ht="18" customHeight="1" x14ac:dyDescent="0.25">
      <c r="A29" s="801"/>
      <c r="B29" s="1289"/>
      <c r="C29" s="782" t="s">
        <v>95</v>
      </c>
      <c r="D29" s="783"/>
      <c r="E29" s="783"/>
      <c r="F29" s="783"/>
      <c r="G29" s="379">
        <f t="shared" ref="G29:P29" si="6">SUM(G10:G28)</f>
        <v>0</v>
      </c>
      <c r="H29" s="715">
        <f t="shared" si="6"/>
        <v>3159</v>
      </c>
      <c r="I29" s="378">
        <f t="shared" si="6"/>
        <v>0</v>
      </c>
      <c r="J29" s="275">
        <f t="shared" si="6"/>
        <v>2208</v>
      </c>
      <c r="K29" s="378">
        <f t="shared" si="6"/>
        <v>883</v>
      </c>
      <c r="L29" s="382">
        <f t="shared" si="6"/>
        <v>512</v>
      </c>
      <c r="M29" s="382">
        <f t="shared" si="6"/>
        <v>284</v>
      </c>
      <c r="N29" s="382">
        <f t="shared" si="6"/>
        <v>0</v>
      </c>
      <c r="O29" s="382">
        <f t="shared" si="6"/>
        <v>228</v>
      </c>
      <c r="P29" s="382">
        <f t="shared" si="6"/>
        <v>371</v>
      </c>
      <c r="Q29" s="382"/>
      <c r="R29" s="382"/>
      <c r="S29" s="382"/>
      <c r="T29" s="382"/>
      <c r="U29" s="383"/>
      <c r="V29" s="382">
        <f t="shared" ref="V29:AA29" si="7">SUM(V10:V28)</f>
        <v>1379</v>
      </c>
      <c r="W29" s="382">
        <f t="shared" si="7"/>
        <v>728</v>
      </c>
      <c r="X29" s="382">
        <f t="shared" si="7"/>
        <v>272</v>
      </c>
      <c r="Y29" s="382">
        <f t="shared" si="7"/>
        <v>0</v>
      </c>
      <c r="Z29" s="382">
        <f t="shared" si="7"/>
        <v>456</v>
      </c>
      <c r="AA29" s="382">
        <f t="shared" si="7"/>
        <v>651</v>
      </c>
      <c r="AB29" s="382"/>
      <c r="AC29" s="382"/>
      <c r="AD29" s="382"/>
      <c r="AE29" s="383"/>
      <c r="AF29" s="568"/>
      <c r="AG29" s="805"/>
      <c r="AH29" s="800"/>
    </row>
    <row r="30" spans="1:34" s="551" customFormat="1" ht="18" customHeight="1" x14ac:dyDescent="0.25">
      <c r="A30" s="801"/>
      <c r="B30" s="1290"/>
      <c r="C30" s="388" t="s">
        <v>96</v>
      </c>
      <c r="D30" s="270"/>
      <c r="E30" s="270"/>
      <c r="F30" s="270"/>
      <c r="G30" s="285"/>
      <c r="H30" s="715"/>
      <c r="I30" s="273"/>
      <c r="J30" s="275"/>
      <c r="K30" s="273"/>
      <c r="L30" s="271">
        <f>L29/16</f>
        <v>32</v>
      </c>
      <c r="M30" s="271"/>
      <c r="N30" s="271"/>
      <c r="O30" s="271"/>
      <c r="P30" s="271"/>
      <c r="Q30" s="271"/>
      <c r="R30" s="271"/>
      <c r="S30" s="271"/>
      <c r="T30" s="271"/>
      <c r="U30" s="272"/>
      <c r="V30" s="273"/>
      <c r="W30" s="274">
        <f>(W29-W28)/16</f>
        <v>32</v>
      </c>
      <c r="X30" s="271"/>
      <c r="Y30" s="271"/>
      <c r="Z30" s="271"/>
      <c r="AA30" s="271"/>
      <c r="AB30" s="271"/>
      <c r="AC30" s="271"/>
      <c r="AD30" s="271"/>
      <c r="AE30" s="272"/>
      <c r="AF30" s="556"/>
      <c r="AG30" s="296"/>
      <c r="AH30" s="809"/>
    </row>
    <row r="31" spans="1:34" s="551" customFormat="1" ht="18" customHeight="1" x14ac:dyDescent="0.25">
      <c r="A31" s="801"/>
      <c r="B31" s="1290"/>
      <c r="C31" s="388" t="s">
        <v>97</v>
      </c>
      <c r="D31" s="270"/>
      <c r="E31" s="270"/>
      <c r="F31" s="270"/>
      <c r="G31" s="285"/>
      <c r="H31" s="715"/>
      <c r="I31" s="273"/>
      <c r="J31" s="272"/>
      <c r="K31" s="273"/>
      <c r="L31" s="276"/>
      <c r="M31" s="271"/>
      <c r="N31" s="271"/>
      <c r="O31" s="271"/>
      <c r="P31" s="271"/>
      <c r="Q31" s="271"/>
      <c r="R31" s="271"/>
      <c r="S31" s="271"/>
      <c r="T31" s="271">
        <v>3</v>
      </c>
      <c r="U31" s="272"/>
      <c r="V31" s="273"/>
      <c r="W31" s="271"/>
      <c r="X31" s="271"/>
      <c r="Y31" s="271"/>
      <c r="Z31" s="271"/>
      <c r="AA31" s="271"/>
      <c r="AB31" s="271"/>
      <c r="AC31" s="271"/>
      <c r="AD31" s="271">
        <v>2</v>
      </c>
      <c r="AE31" s="272"/>
      <c r="AF31" s="556"/>
      <c r="AG31" s="296"/>
      <c r="AH31" s="809"/>
    </row>
    <row r="32" spans="1:34" s="551" customFormat="1" ht="18" customHeight="1" x14ac:dyDescent="0.25">
      <c r="A32" s="801"/>
      <c r="B32" s="1290"/>
      <c r="C32" s="388" t="s">
        <v>99</v>
      </c>
      <c r="D32" s="270"/>
      <c r="E32" s="270"/>
      <c r="F32" s="270"/>
      <c r="G32" s="285"/>
      <c r="H32" s="715"/>
      <c r="I32" s="273"/>
      <c r="J32" s="272"/>
      <c r="K32" s="273"/>
      <c r="L32" s="276"/>
      <c r="M32" s="271"/>
      <c r="N32" s="271"/>
      <c r="O32" s="271"/>
      <c r="P32" s="271"/>
      <c r="Q32" s="271"/>
      <c r="R32" s="271"/>
      <c r="S32" s="271"/>
      <c r="T32" s="271"/>
      <c r="U32" s="272" t="s">
        <v>378</v>
      </c>
      <c r="V32" s="273"/>
      <c r="W32" s="271"/>
      <c r="X32" s="271"/>
      <c r="Y32" s="271"/>
      <c r="Z32" s="271"/>
      <c r="AA32" s="271"/>
      <c r="AB32" s="271"/>
      <c r="AC32" s="271"/>
      <c r="AD32" s="271"/>
      <c r="AE32" s="272" t="s">
        <v>379</v>
      </c>
      <c r="AF32" s="561"/>
      <c r="AG32" s="562"/>
      <c r="AH32" s="816"/>
    </row>
    <row r="33" spans="1:70" s="551" customFormat="1" ht="18" customHeight="1" x14ac:dyDescent="0.25">
      <c r="A33" s="1291"/>
      <c r="B33" s="1290"/>
      <c r="C33" s="792" t="s">
        <v>102</v>
      </c>
      <c r="D33" s="282"/>
      <c r="E33" s="282"/>
      <c r="F33" s="282"/>
      <c r="G33" s="285"/>
      <c r="H33" s="715"/>
      <c r="I33" s="273"/>
      <c r="J33" s="272"/>
      <c r="K33" s="273"/>
      <c r="L33" s="271"/>
      <c r="M33" s="271"/>
      <c r="N33" s="271"/>
      <c r="O33" s="271"/>
      <c r="P33" s="271"/>
      <c r="Q33" s="271"/>
      <c r="R33" s="271"/>
      <c r="S33" s="271"/>
      <c r="T33" s="271"/>
      <c r="U33" s="272"/>
      <c r="V33" s="273"/>
      <c r="W33" s="271"/>
      <c r="X33" s="271"/>
      <c r="Y33" s="271"/>
      <c r="Z33" s="271"/>
      <c r="AA33" s="271"/>
      <c r="AB33" s="271">
        <v>1</v>
      </c>
      <c r="AC33" s="271"/>
      <c r="AD33" s="271"/>
      <c r="AE33" s="272"/>
      <c r="AF33" s="296"/>
      <c r="AG33" s="296"/>
      <c r="AH33" s="296"/>
    </row>
    <row r="34" spans="1:70" s="1292" customFormat="1" ht="18" customHeight="1" x14ac:dyDescent="0.25">
      <c r="A34" s="801"/>
      <c r="B34" s="1290"/>
      <c r="C34" s="1206" t="s">
        <v>103</v>
      </c>
      <c r="D34" s="284"/>
      <c r="E34" s="284"/>
      <c r="F34" s="284"/>
      <c r="G34" s="285">
        <f>G29</f>
        <v>0</v>
      </c>
      <c r="H34" s="715">
        <f t="shared" ref="H34:AC34" si="8">H29</f>
        <v>3159</v>
      </c>
      <c r="I34" s="273">
        <f t="shared" si="8"/>
        <v>0</v>
      </c>
      <c r="J34" s="285">
        <f t="shared" si="8"/>
        <v>2208</v>
      </c>
      <c r="K34" s="286">
        <f t="shared" si="8"/>
        <v>883</v>
      </c>
      <c r="L34" s="271">
        <f t="shared" si="8"/>
        <v>512</v>
      </c>
      <c r="M34" s="271">
        <f t="shared" si="8"/>
        <v>284</v>
      </c>
      <c r="N34" s="271">
        <f t="shared" si="8"/>
        <v>0</v>
      </c>
      <c r="O34" s="271">
        <f t="shared" si="8"/>
        <v>228</v>
      </c>
      <c r="P34" s="271">
        <f t="shared" si="8"/>
        <v>371</v>
      </c>
      <c r="Q34" s="271">
        <f t="shared" si="8"/>
        <v>0</v>
      </c>
      <c r="R34" s="271">
        <f t="shared" si="8"/>
        <v>0</v>
      </c>
      <c r="S34" s="271">
        <f t="shared" si="8"/>
        <v>0</v>
      </c>
      <c r="T34" s="271">
        <v>3</v>
      </c>
      <c r="U34" s="272">
        <v>8</v>
      </c>
      <c r="V34" s="273">
        <f t="shared" si="8"/>
        <v>1379</v>
      </c>
      <c r="W34" s="271">
        <f t="shared" si="8"/>
        <v>728</v>
      </c>
      <c r="X34" s="271">
        <f t="shared" si="8"/>
        <v>272</v>
      </c>
      <c r="Y34" s="271">
        <f t="shared" si="8"/>
        <v>0</v>
      </c>
      <c r="Z34" s="271">
        <f t="shared" si="8"/>
        <v>456</v>
      </c>
      <c r="AA34" s="271">
        <f t="shared" si="8"/>
        <v>651</v>
      </c>
      <c r="AB34" s="271">
        <f t="shared" si="8"/>
        <v>0</v>
      </c>
      <c r="AC34" s="271">
        <f t="shared" si="8"/>
        <v>0</v>
      </c>
      <c r="AD34" s="271">
        <v>2</v>
      </c>
      <c r="AE34" s="272">
        <v>8</v>
      </c>
      <c r="AF34" s="817"/>
      <c r="AG34" s="817"/>
      <c r="AH34" s="818"/>
      <c r="AI34" s="819"/>
      <c r="AJ34" s="819"/>
      <c r="AK34" s="819"/>
      <c r="AL34" s="819"/>
      <c r="AM34" s="819"/>
      <c r="AN34" s="819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19"/>
      <c r="BC34" s="819"/>
      <c r="BD34" s="819"/>
      <c r="BE34" s="819"/>
      <c r="BF34" s="819"/>
      <c r="BG34" s="819"/>
      <c r="BH34" s="819"/>
      <c r="BI34" s="819"/>
      <c r="BJ34" s="819"/>
      <c r="BK34" s="819"/>
      <c r="BL34" s="819"/>
      <c r="BM34" s="819"/>
      <c r="BN34" s="819"/>
      <c r="BO34" s="819"/>
      <c r="BP34" s="819"/>
      <c r="BQ34" s="819"/>
      <c r="BR34" s="819"/>
    </row>
    <row r="35" spans="1:70" s="551" customFormat="1" ht="13.5" customHeight="1" x14ac:dyDescent="0.25">
      <c r="H35" s="932"/>
      <c r="J35" s="932"/>
      <c r="AF35" s="1293"/>
      <c r="AG35" s="786"/>
      <c r="AH35" s="748"/>
    </row>
    <row r="36" spans="1:70" s="540" customFormat="1" ht="13.5" customHeight="1" x14ac:dyDescent="0.25">
      <c r="H36" s="636"/>
      <c r="J36" s="636"/>
      <c r="AF36" s="822"/>
      <c r="AG36" s="821"/>
      <c r="AH36" s="795"/>
    </row>
    <row r="37" spans="1:70" s="540" customFormat="1" ht="13.5" customHeight="1" x14ac:dyDescent="0.25">
      <c r="B37" s="534"/>
      <c r="C37" s="180" t="s">
        <v>130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 t="s">
        <v>131</v>
      </c>
      <c r="Q37" s="180"/>
      <c r="R37" s="180"/>
      <c r="S37" s="180"/>
      <c r="T37" s="180"/>
      <c r="U37" s="180"/>
      <c r="V37" s="180"/>
      <c r="W37" s="181"/>
      <c r="X37" s="181"/>
      <c r="Y37" s="637"/>
      <c r="Z37" s="638"/>
      <c r="AA37" s="638"/>
      <c r="AB37" s="638"/>
      <c r="AC37" s="638"/>
      <c r="AD37" s="639"/>
      <c r="AE37" s="639"/>
      <c r="AF37" s="822"/>
      <c r="AG37" s="821"/>
      <c r="AH37" s="795"/>
    </row>
    <row r="38" spans="1:70" s="540" customFormat="1" ht="13.5" customHeight="1" x14ac:dyDescent="0.25"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W38" s="540" t="s">
        <v>132</v>
      </c>
      <c r="X38" s="187"/>
      <c r="Y38" s="188" t="s">
        <v>133</v>
      </c>
      <c r="Z38" s="640"/>
      <c r="AA38" s="640"/>
      <c r="AB38" s="640"/>
      <c r="AC38" s="641"/>
      <c r="AD38" s="190"/>
      <c r="AE38" s="190"/>
      <c r="AF38" s="822"/>
      <c r="AG38" s="823"/>
      <c r="AH38" s="795"/>
    </row>
    <row r="39" spans="1:70" s="540" customFormat="1" ht="13.5" customHeight="1" x14ac:dyDescent="0.25">
      <c r="C39" s="642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180"/>
      <c r="Q39" s="180"/>
      <c r="R39" s="180"/>
      <c r="S39" s="180"/>
      <c r="T39" s="180"/>
      <c r="U39" s="180"/>
      <c r="V39" s="180"/>
      <c r="W39" s="180"/>
      <c r="X39" s="180"/>
      <c r="Y39" s="637"/>
      <c r="Z39" s="637"/>
      <c r="AA39" s="637"/>
      <c r="AB39" s="637"/>
      <c r="AC39" s="643"/>
      <c r="AD39" s="193"/>
      <c r="AE39" s="193"/>
      <c r="AF39" s="822"/>
      <c r="AG39" s="821"/>
      <c r="AH39" s="795"/>
    </row>
    <row r="40" spans="1:70" s="540" customFormat="1" ht="13.5" customHeight="1" x14ac:dyDescent="0.25"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180" t="s">
        <v>134</v>
      </c>
      <c r="Q40" s="180"/>
      <c r="R40" s="180"/>
      <c r="S40" s="180"/>
      <c r="T40" s="180"/>
      <c r="U40" s="180"/>
      <c r="V40" s="180"/>
      <c r="W40" s="181"/>
      <c r="X40" s="181"/>
      <c r="Y40" s="637"/>
      <c r="Z40" s="638"/>
      <c r="AA40" s="638"/>
      <c r="AB40" s="638"/>
      <c r="AC40" s="638"/>
      <c r="AD40" s="193"/>
      <c r="AE40" s="193"/>
      <c r="AF40" s="822"/>
      <c r="AG40" s="821"/>
      <c r="AH40" s="795"/>
    </row>
    <row r="41" spans="1:70" s="540" customFormat="1" ht="13.5" customHeight="1" x14ac:dyDescent="0.25"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W41" s="540" t="s">
        <v>132</v>
      </c>
      <c r="X41" s="187"/>
      <c r="Y41" s="188" t="s">
        <v>133</v>
      </c>
      <c r="Z41" s="640"/>
      <c r="AA41" s="640"/>
      <c r="AB41" s="640"/>
      <c r="AC41" s="641"/>
      <c r="AD41" s="193"/>
      <c r="AE41" s="193"/>
      <c r="AF41" s="822"/>
      <c r="AG41" s="821"/>
      <c r="AH41" s="795"/>
    </row>
    <row r="42" spans="1:70" s="540" customFormat="1" ht="13.5" customHeight="1" x14ac:dyDescent="0.25">
      <c r="H42" s="636"/>
      <c r="J42" s="636"/>
      <c r="AF42" s="824"/>
      <c r="AG42" s="821"/>
      <c r="AH42" s="795"/>
    </row>
    <row r="43" spans="1:70" s="540" customFormat="1" ht="23.25" customHeight="1" x14ac:dyDescent="0.25">
      <c r="G43" s="540" t="s">
        <v>346</v>
      </c>
      <c r="H43" s="636"/>
      <c r="J43" s="636"/>
      <c r="AF43" s="193"/>
      <c r="AG43" s="193"/>
      <c r="AH43" s="796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</row>
    <row r="44" spans="1:70" s="540" customFormat="1" ht="18.75" customHeight="1" x14ac:dyDescent="0.25">
      <c r="G44" s="540" t="s">
        <v>380</v>
      </c>
      <c r="H44" s="636"/>
      <c r="J44" s="636"/>
      <c r="AF44" s="193"/>
      <c r="AG44" s="193"/>
      <c r="AH44" s="796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</row>
    <row r="45" spans="1:70" s="540" customFormat="1" ht="18" customHeight="1" x14ac:dyDescent="0.25">
      <c r="H45" s="636"/>
      <c r="J45" s="636"/>
      <c r="AH45" s="796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</row>
    <row r="46" spans="1:70" s="540" customFormat="1" ht="16.5" customHeight="1" x14ac:dyDescent="0.25">
      <c r="H46" s="636"/>
      <c r="J46" s="636"/>
      <c r="AH46" s="797"/>
      <c r="AI46" s="644"/>
      <c r="AJ46" s="644"/>
      <c r="AK46" s="644"/>
      <c r="AL46" s="644"/>
      <c r="AM46" s="644"/>
      <c r="AN46" s="644"/>
      <c r="AO46" s="644"/>
      <c r="AP46" s="644"/>
      <c r="AQ46" s="644"/>
      <c r="AR46" s="644"/>
      <c r="AS46" s="644"/>
      <c r="AT46" s="644"/>
      <c r="AU46" s="644"/>
      <c r="AV46" s="644"/>
      <c r="AW46" s="644"/>
      <c r="AX46" s="644"/>
      <c r="AY46" s="644"/>
      <c r="AZ46" s="644"/>
      <c r="BA46" s="644"/>
      <c r="BB46" s="644"/>
      <c r="BC46" s="644"/>
      <c r="BD46" s="644"/>
      <c r="BE46" s="644"/>
    </row>
    <row r="47" spans="1:70" s="540" customFormat="1" ht="27" customHeight="1" x14ac:dyDescent="0.25">
      <c r="H47" s="636"/>
      <c r="J47" s="636"/>
      <c r="AH47" s="798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</row>
    <row r="48" spans="1:70" s="540" customFormat="1" ht="25.5" customHeight="1" x14ac:dyDescent="0.25">
      <c r="H48" s="636"/>
      <c r="J48" s="636"/>
      <c r="AH48" s="795"/>
    </row>
    <row r="49" spans="8:34" s="540" customFormat="1" ht="13.5" customHeight="1" x14ac:dyDescent="0.25">
      <c r="H49" s="636"/>
      <c r="J49" s="636"/>
      <c r="AH49" s="795"/>
    </row>
    <row r="50" spans="8:34" s="540" customFormat="1" ht="28.5" customHeight="1" x14ac:dyDescent="0.25">
      <c r="H50" s="636"/>
      <c r="J50" s="636"/>
      <c r="AH50" s="795"/>
    </row>
    <row r="51" spans="8:34" s="540" customFormat="1" ht="13.5" customHeight="1" x14ac:dyDescent="0.25">
      <c r="H51" s="636"/>
      <c r="J51" s="636"/>
      <c r="AH51" s="795"/>
    </row>
    <row r="52" spans="8:34" s="540" customFormat="1" ht="13.5" customHeight="1" x14ac:dyDescent="0.25">
      <c r="H52" s="636"/>
      <c r="J52" s="636"/>
      <c r="AH52" s="795"/>
    </row>
    <row r="53" spans="8:34" s="540" customFormat="1" ht="13.5" customHeight="1" x14ac:dyDescent="0.25">
      <c r="H53" s="636"/>
      <c r="J53" s="636"/>
      <c r="AH53" s="795"/>
    </row>
    <row r="54" spans="8:34" s="540" customFormat="1" ht="13.5" customHeight="1" x14ac:dyDescent="0.25">
      <c r="H54" s="636"/>
      <c r="J54" s="636"/>
      <c r="AH54" s="795"/>
    </row>
    <row r="55" spans="8:34" s="540" customFormat="1" ht="13.5" customHeight="1" x14ac:dyDescent="0.25">
      <c r="H55" s="636"/>
      <c r="J55" s="636"/>
      <c r="AH55" s="795"/>
    </row>
    <row r="56" spans="8:34" s="540" customFormat="1" ht="13.5" customHeight="1" x14ac:dyDescent="0.25">
      <c r="H56" s="636"/>
      <c r="J56" s="636"/>
      <c r="AH56" s="795"/>
    </row>
    <row r="57" spans="8:34" s="540" customFormat="1" ht="13.5" customHeight="1" x14ac:dyDescent="0.25">
      <c r="H57" s="636"/>
      <c r="J57" s="636"/>
      <c r="AH57" s="795"/>
    </row>
    <row r="58" spans="8:34" s="540" customFormat="1" ht="13.5" customHeight="1" x14ac:dyDescent="0.25">
      <c r="H58" s="636"/>
      <c r="J58" s="636"/>
      <c r="AH58" s="795"/>
    </row>
    <row r="59" spans="8:34" s="540" customFormat="1" ht="13.5" customHeight="1" x14ac:dyDescent="0.25">
      <c r="H59" s="636"/>
      <c r="J59" s="636"/>
      <c r="AH59" s="795"/>
    </row>
    <row r="60" spans="8:34" s="540" customFormat="1" ht="13.5" customHeight="1" x14ac:dyDescent="0.25">
      <c r="H60" s="636"/>
      <c r="J60" s="636"/>
      <c r="AH60" s="795"/>
    </row>
    <row r="61" spans="8:34" s="540" customFormat="1" ht="13.5" customHeight="1" x14ac:dyDescent="0.25">
      <c r="H61" s="636"/>
      <c r="J61" s="636"/>
      <c r="AH61" s="795"/>
    </row>
    <row r="62" spans="8:34" s="540" customFormat="1" ht="13.5" customHeight="1" x14ac:dyDescent="0.25">
      <c r="H62" s="636"/>
      <c r="J62" s="636"/>
      <c r="AH62" s="795"/>
    </row>
    <row r="63" spans="8:34" s="540" customFormat="1" x14ac:dyDescent="0.25">
      <c r="H63" s="636"/>
      <c r="J63" s="636"/>
      <c r="AH63" s="795"/>
    </row>
    <row r="64" spans="8:34" s="540" customFormat="1" x14ac:dyDescent="0.25">
      <c r="H64" s="636"/>
      <c r="J64" s="636"/>
      <c r="AH64" s="795"/>
    </row>
    <row r="65" spans="8:34" s="540" customFormat="1" x14ac:dyDescent="0.25">
      <c r="H65" s="636"/>
      <c r="J65" s="636"/>
      <c r="AH65" s="795"/>
    </row>
    <row r="66" spans="8:34" s="540" customFormat="1" x14ac:dyDescent="0.25">
      <c r="H66" s="636"/>
      <c r="J66" s="636"/>
      <c r="AH66" s="795"/>
    </row>
    <row r="67" spans="8:34" s="540" customFormat="1" x14ac:dyDescent="0.25">
      <c r="H67" s="636"/>
      <c r="J67" s="636"/>
      <c r="AH67" s="795"/>
    </row>
    <row r="68" spans="8:34" s="540" customFormat="1" x14ac:dyDescent="0.25">
      <c r="H68" s="636"/>
      <c r="J68" s="636"/>
      <c r="AH68" s="795"/>
    </row>
    <row r="69" spans="8:34" s="540" customFormat="1" x14ac:dyDescent="0.25">
      <c r="H69" s="636"/>
      <c r="J69" s="636"/>
      <c r="AH69" s="795"/>
    </row>
    <row r="70" spans="8:34" s="540" customFormat="1" x14ac:dyDescent="0.25">
      <c r="H70" s="636"/>
      <c r="J70" s="636"/>
      <c r="AH70" s="795"/>
    </row>
    <row r="71" spans="8:34" s="540" customFormat="1" x14ac:dyDescent="0.25">
      <c r="H71" s="636"/>
      <c r="J71" s="636"/>
      <c r="AH71" s="795"/>
    </row>
    <row r="72" spans="8:34" s="540" customFormat="1" ht="81" customHeight="1" x14ac:dyDescent="0.25">
      <c r="H72" s="636"/>
      <c r="J72" s="636"/>
      <c r="AH72" s="795"/>
    </row>
    <row r="73" spans="8:34" s="540" customFormat="1" x14ac:dyDescent="0.25">
      <c r="H73" s="636"/>
      <c r="J73" s="636"/>
      <c r="AH73" s="795"/>
    </row>
    <row r="74" spans="8:34" s="540" customFormat="1" x14ac:dyDescent="0.25">
      <c r="H74" s="636"/>
      <c r="J74" s="636"/>
      <c r="AH74" s="795"/>
    </row>
    <row r="75" spans="8:34" s="540" customFormat="1" x14ac:dyDescent="0.25">
      <c r="H75" s="636"/>
      <c r="J75" s="636"/>
      <c r="AH75" s="795"/>
    </row>
    <row r="76" spans="8:34" s="540" customFormat="1" x14ac:dyDescent="0.25">
      <c r="H76" s="636"/>
      <c r="J76" s="636"/>
      <c r="AH76" s="795"/>
    </row>
    <row r="77" spans="8:34" s="540" customFormat="1" x14ac:dyDescent="0.25">
      <c r="H77" s="636"/>
      <c r="J77" s="636"/>
      <c r="AH77" s="795"/>
    </row>
    <row r="78" spans="8:34" s="540" customFormat="1" ht="36.75" customHeight="1" x14ac:dyDescent="0.25">
      <c r="H78" s="636"/>
      <c r="J78" s="636"/>
      <c r="AH78" s="795"/>
    </row>
    <row r="79" spans="8:34" s="540" customFormat="1" x14ac:dyDescent="0.25">
      <c r="H79" s="636"/>
      <c r="J79" s="636"/>
      <c r="AH79" s="795"/>
    </row>
    <row r="80" spans="8:34" s="540" customFormat="1" ht="14.25" customHeight="1" x14ac:dyDescent="0.25">
      <c r="H80" s="636"/>
      <c r="J80" s="636"/>
      <c r="AH80" s="795"/>
    </row>
    <row r="81" spans="8:34" s="540" customFormat="1" x14ac:dyDescent="0.25">
      <c r="H81" s="636"/>
      <c r="J81" s="636"/>
      <c r="AH81" s="795"/>
    </row>
    <row r="82" spans="8:34" s="540" customFormat="1" x14ac:dyDescent="0.25">
      <c r="H82" s="636"/>
      <c r="J82" s="636"/>
      <c r="AH82" s="795"/>
    </row>
    <row r="83" spans="8:34" s="540" customFormat="1" x14ac:dyDescent="0.25">
      <c r="H83" s="636"/>
      <c r="J83" s="636"/>
      <c r="AH83" s="795"/>
    </row>
    <row r="84" spans="8:34" s="540" customFormat="1" x14ac:dyDescent="0.25">
      <c r="H84" s="636"/>
      <c r="J84" s="636"/>
      <c r="AH84" s="795"/>
    </row>
    <row r="85" spans="8:34" s="540" customFormat="1" x14ac:dyDescent="0.25">
      <c r="H85" s="636"/>
      <c r="J85" s="636"/>
      <c r="AH85" s="795"/>
    </row>
    <row r="86" spans="8:34" s="540" customFormat="1" x14ac:dyDescent="0.25">
      <c r="H86" s="636"/>
      <c r="J86" s="636"/>
      <c r="AH86" s="795"/>
    </row>
    <row r="87" spans="8:34" s="540" customFormat="1" x14ac:dyDescent="0.25">
      <c r="H87" s="636"/>
      <c r="J87" s="636"/>
      <c r="AH87" s="795"/>
    </row>
    <row r="88" spans="8:34" s="540" customFormat="1" x14ac:dyDescent="0.25">
      <c r="H88" s="636"/>
      <c r="J88" s="636"/>
      <c r="AH88" s="795"/>
    </row>
    <row r="89" spans="8:34" s="540" customFormat="1" x14ac:dyDescent="0.25">
      <c r="H89" s="636"/>
      <c r="J89" s="636"/>
      <c r="AH89" s="795"/>
    </row>
    <row r="90" spans="8:34" s="540" customFormat="1" x14ac:dyDescent="0.25">
      <c r="H90" s="636"/>
      <c r="J90" s="636"/>
      <c r="AH90" s="795"/>
    </row>
    <row r="91" spans="8:34" s="540" customFormat="1" x14ac:dyDescent="0.25">
      <c r="H91" s="636"/>
      <c r="J91" s="636"/>
      <c r="AH91" s="795"/>
    </row>
    <row r="92" spans="8:34" s="540" customFormat="1" x14ac:dyDescent="0.25">
      <c r="H92" s="636"/>
      <c r="J92" s="636"/>
      <c r="AH92" s="795"/>
    </row>
    <row r="93" spans="8:34" s="540" customFormat="1" x14ac:dyDescent="0.25">
      <c r="H93" s="636"/>
      <c r="J93" s="636"/>
      <c r="AH93" s="795"/>
    </row>
    <row r="94" spans="8:34" s="540" customFormat="1" x14ac:dyDescent="0.25">
      <c r="H94" s="636"/>
      <c r="J94" s="636"/>
      <c r="AH94" s="795"/>
    </row>
    <row r="95" spans="8:34" s="540" customFormat="1" x14ac:dyDescent="0.25">
      <c r="H95" s="636"/>
      <c r="J95" s="636"/>
      <c r="AH95" s="795"/>
    </row>
    <row r="96" spans="8:34" s="540" customFormat="1" x14ac:dyDescent="0.25">
      <c r="H96" s="636"/>
      <c r="J96" s="636"/>
      <c r="AH96" s="795"/>
    </row>
    <row r="97" spans="2:34" s="540" customFormat="1" x14ac:dyDescent="0.25">
      <c r="H97" s="636"/>
      <c r="J97" s="636"/>
      <c r="AH97" s="795"/>
    </row>
    <row r="98" spans="2:34" s="540" customFormat="1" x14ac:dyDescent="0.25">
      <c r="H98" s="636"/>
      <c r="J98" s="636"/>
      <c r="AH98" s="795"/>
    </row>
    <row r="99" spans="2:34" s="540" customFormat="1" x14ac:dyDescent="0.25">
      <c r="H99" s="636"/>
      <c r="J99" s="636"/>
      <c r="AH99" s="795"/>
    </row>
    <row r="100" spans="2:34" s="540" customFormat="1" x14ac:dyDescent="0.25">
      <c r="H100" s="636"/>
      <c r="J100" s="636"/>
      <c r="AH100" s="795"/>
    </row>
    <row r="101" spans="2:34" s="540" customFormat="1" x14ac:dyDescent="0.25">
      <c r="H101" s="636"/>
      <c r="J101" s="636"/>
      <c r="AH101" s="795"/>
    </row>
    <row r="102" spans="2:34" s="540" customFormat="1" x14ac:dyDescent="0.25">
      <c r="H102" s="636"/>
      <c r="J102" s="636"/>
      <c r="AH102" s="795"/>
    </row>
    <row r="103" spans="2:34" s="540" customFormat="1" x14ac:dyDescent="0.25">
      <c r="H103" s="636"/>
      <c r="J103" s="636"/>
      <c r="AH103" s="795"/>
    </row>
    <row r="104" spans="2:34" s="540" customFormat="1" x14ac:dyDescent="0.25">
      <c r="H104" s="636"/>
      <c r="J104" s="636"/>
      <c r="AH104" s="795"/>
    </row>
    <row r="105" spans="2:34" s="540" customFormat="1" x14ac:dyDescent="0.25">
      <c r="H105" s="636"/>
      <c r="J105" s="636"/>
      <c r="AH105" s="795"/>
    </row>
    <row r="106" spans="2:34" s="540" customFormat="1" x14ac:dyDescent="0.25">
      <c r="H106" s="636"/>
      <c r="J106" s="636"/>
      <c r="AH106" s="795"/>
    </row>
    <row r="107" spans="2:34" s="540" customFormat="1" x14ac:dyDescent="0.25">
      <c r="B107" s="636"/>
      <c r="C107" s="636"/>
      <c r="D107" s="636"/>
      <c r="E107" s="636"/>
      <c r="F107" s="636"/>
      <c r="G107" s="636"/>
      <c r="H107" s="636"/>
      <c r="I107" s="636"/>
      <c r="J107" s="636"/>
      <c r="K107" s="636"/>
      <c r="L107" s="636"/>
      <c r="M107" s="636"/>
      <c r="N107" s="636"/>
      <c r="O107" s="636"/>
      <c r="P107" s="636"/>
      <c r="Q107" s="636"/>
      <c r="R107" s="636"/>
      <c r="S107" s="636"/>
      <c r="T107" s="636"/>
      <c r="U107" s="636"/>
      <c r="V107" s="636"/>
      <c r="W107" s="636"/>
      <c r="X107" s="636"/>
      <c r="Y107" s="636"/>
      <c r="Z107" s="636"/>
      <c r="AA107" s="636"/>
      <c r="AB107" s="636"/>
      <c r="AC107" s="636"/>
      <c r="AD107" s="636"/>
      <c r="AE107" s="636"/>
      <c r="AH107" s="795"/>
    </row>
    <row r="108" spans="2:34" s="540" customFormat="1" x14ac:dyDescent="0.25">
      <c r="B108" s="636"/>
      <c r="C108" s="636"/>
      <c r="D108" s="636"/>
      <c r="E108" s="636"/>
      <c r="F108" s="636"/>
      <c r="G108" s="636"/>
      <c r="H108" s="636"/>
      <c r="I108" s="636"/>
      <c r="J108" s="636"/>
      <c r="K108" s="636"/>
      <c r="L108" s="636"/>
      <c r="M108" s="636"/>
      <c r="N108" s="636"/>
      <c r="O108" s="636"/>
      <c r="P108" s="636"/>
      <c r="Q108" s="636"/>
      <c r="R108" s="636"/>
      <c r="S108" s="636"/>
      <c r="T108" s="636"/>
      <c r="U108" s="636"/>
      <c r="V108" s="636"/>
      <c r="W108" s="636"/>
      <c r="X108" s="636"/>
      <c r="Y108" s="636"/>
      <c r="Z108" s="636"/>
      <c r="AA108" s="636"/>
      <c r="AB108" s="636"/>
      <c r="AC108" s="636"/>
      <c r="AD108" s="636"/>
      <c r="AE108" s="636"/>
      <c r="AH108" s="795"/>
    </row>
    <row r="109" spans="2:34" s="540" customFormat="1" x14ac:dyDescent="0.25">
      <c r="B109" s="636"/>
      <c r="C109" s="636"/>
      <c r="D109" s="636"/>
      <c r="E109" s="636"/>
      <c r="F109" s="636"/>
      <c r="G109" s="636"/>
      <c r="H109" s="636"/>
      <c r="I109" s="636"/>
      <c r="J109" s="636"/>
      <c r="K109" s="636"/>
      <c r="L109" s="636"/>
      <c r="M109" s="636"/>
      <c r="N109" s="636"/>
      <c r="O109" s="636"/>
      <c r="P109" s="636"/>
      <c r="Q109" s="636"/>
      <c r="R109" s="636"/>
      <c r="S109" s="63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  <c r="AH109" s="795"/>
    </row>
    <row r="110" spans="2:34" s="540" customFormat="1" x14ac:dyDescent="0.25">
      <c r="H110" s="636"/>
      <c r="J110" s="636"/>
      <c r="AH110" s="795"/>
    </row>
    <row r="111" spans="2:34" s="540" customFormat="1" x14ac:dyDescent="0.25">
      <c r="H111" s="636"/>
      <c r="J111" s="636"/>
      <c r="AH111" s="795"/>
    </row>
    <row r="112" spans="2:34" s="540" customFormat="1" x14ac:dyDescent="0.25">
      <c r="H112" s="636"/>
      <c r="J112" s="636"/>
      <c r="AH112" s="795"/>
    </row>
    <row r="113" spans="1:34" s="540" customFormat="1" x14ac:dyDescent="0.25">
      <c r="H113" s="636"/>
      <c r="J113" s="636"/>
      <c r="AH113" s="795"/>
    </row>
    <row r="114" spans="1:34" s="540" customFormat="1" x14ac:dyDescent="0.25">
      <c r="A114" s="636"/>
      <c r="H114" s="636"/>
      <c r="J114" s="636"/>
      <c r="AH114" s="795"/>
    </row>
    <row r="115" spans="1:34" s="636" customFormat="1" x14ac:dyDescent="0.25">
      <c r="B115" s="540"/>
      <c r="C115" s="540"/>
      <c r="D115" s="540"/>
      <c r="E115" s="540"/>
      <c r="F115" s="540"/>
      <c r="G115" s="540"/>
      <c r="I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0"/>
      <c r="V115" s="540"/>
      <c r="W115" s="540"/>
      <c r="X115" s="540"/>
      <c r="Y115" s="540"/>
      <c r="Z115" s="540"/>
      <c r="AA115" s="540"/>
      <c r="AB115" s="540"/>
      <c r="AC115" s="540"/>
      <c r="AD115" s="540"/>
      <c r="AE115" s="540"/>
      <c r="AH115" s="799"/>
    </row>
    <row r="116" spans="1:34" s="636" customFormat="1" x14ac:dyDescent="0.25">
      <c r="B116" s="540"/>
      <c r="C116" s="540"/>
      <c r="D116" s="540"/>
      <c r="E116" s="540"/>
      <c r="F116" s="540"/>
      <c r="G116" s="540"/>
      <c r="I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540"/>
      <c r="W116" s="540"/>
      <c r="X116" s="540"/>
      <c r="Y116" s="540"/>
      <c r="Z116" s="540"/>
      <c r="AA116" s="540"/>
      <c r="AB116" s="540"/>
      <c r="AC116" s="540"/>
      <c r="AD116" s="540"/>
      <c r="AE116" s="540"/>
      <c r="AH116" s="799"/>
    </row>
    <row r="117" spans="1:34" s="636" customFormat="1" x14ac:dyDescent="0.25">
      <c r="A117" s="540"/>
      <c r="B117" s="540"/>
      <c r="C117" s="540"/>
      <c r="D117" s="540"/>
      <c r="E117" s="540"/>
      <c r="F117" s="540"/>
      <c r="G117" s="540"/>
      <c r="I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H117" s="799"/>
    </row>
    <row r="118" spans="1:34" s="540" customFormat="1" x14ac:dyDescent="0.25">
      <c r="H118" s="636"/>
      <c r="J118" s="636"/>
      <c r="AH118" s="795"/>
    </row>
    <row r="119" spans="1:34" s="540" customFormat="1" x14ac:dyDescent="0.25">
      <c r="H119" s="636"/>
      <c r="J119" s="636"/>
      <c r="AH119" s="795"/>
    </row>
    <row r="120" spans="1:34" s="540" customFormat="1" x14ac:dyDescent="0.25">
      <c r="H120" s="636"/>
      <c r="J120" s="636"/>
      <c r="AH120" s="795"/>
    </row>
    <row r="121" spans="1:34" s="540" customFormat="1" x14ac:dyDescent="0.25">
      <c r="H121" s="636"/>
      <c r="J121" s="636"/>
      <c r="AH121" s="795"/>
    </row>
    <row r="122" spans="1:34" s="540" customFormat="1" x14ac:dyDescent="0.25">
      <c r="H122" s="636"/>
      <c r="J122" s="636"/>
      <c r="AH122" s="795"/>
    </row>
    <row r="123" spans="1:34" s="540" customFormat="1" x14ac:dyDescent="0.25">
      <c r="H123" s="636"/>
      <c r="J123" s="636"/>
      <c r="AH123" s="795"/>
    </row>
    <row r="124" spans="1:34" s="540" customFormat="1" x14ac:dyDescent="0.25">
      <c r="H124" s="636"/>
      <c r="J124" s="636"/>
      <c r="AH124" s="795"/>
    </row>
    <row r="125" spans="1:34" s="540" customFormat="1" x14ac:dyDescent="0.25">
      <c r="H125" s="636"/>
      <c r="J125" s="636"/>
      <c r="AH125" s="795"/>
    </row>
    <row r="126" spans="1:34" s="540" customFormat="1" x14ac:dyDescent="0.25">
      <c r="H126" s="636"/>
      <c r="J126" s="636"/>
      <c r="AH126" s="795"/>
    </row>
    <row r="127" spans="1:34" s="540" customFormat="1" ht="36.75" customHeight="1" x14ac:dyDescent="0.25">
      <c r="H127" s="636"/>
      <c r="J127" s="636"/>
      <c r="AH127" s="795"/>
    </row>
    <row r="128" spans="1:34" s="540" customFormat="1" x14ac:dyDescent="0.25">
      <c r="H128" s="636"/>
      <c r="J128" s="636"/>
      <c r="AH128" s="795"/>
    </row>
    <row r="129" spans="8:34" s="540" customFormat="1" x14ac:dyDescent="0.25">
      <c r="H129" s="636"/>
      <c r="J129" s="636"/>
      <c r="AH129" s="795"/>
    </row>
    <row r="130" spans="8:34" s="540" customFormat="1" x14ac:dyDescent="0.25">
      <c r="H130" s="636"/>
      <c r="J130" s="636"/>
      <c r="AH130" s="795"/>
    </row>
    <row r="131" spans="8:34" s="540" customFormat="1" x14ac:dyDescent="0.25">
      <c r="H131" s="636"/>
      <c r="J131" s="636"/>
      <c r="AH131" s="795"/>
    </row>
    <row r="132" spans="8:34" s="540" customFormat="1" x14ac:dyDescent="0.25">
      <c r="H132" s="636"/>
      <c r="J132" s="636"/>
      <c r="AH132" s="795"/>
    </row>
    <row r="133" spans="8:34" s="540" customFormat="1" x14ac:dyDescent="0.25">
      <c r="H133" s="636"/>
      <c r="J133" s="636"/>
      <c r="AH133" s="795"/>
    </row>
    <row r="134" spans="8:34" s="540" customFormat="1" x14ac:dyDescent="0.25">
      <c r="H134" s="636"/>
      <c r="J134" s="636"/>
      <c r="AH134" s="795"/>
    </row>
    <row r="135" spans="8:34" s="540" customFormat="1" x14ac:dyDescent="0.25">
      <c r="H135" s="636"/>
      <c r="J135" s="636"/>
      <c r="AH135" s="795"/>
    </row>
    <row r="136" spans="8:34" s="540" customFormat="1" x14ac:dyDescent="0.25">
      <c r="H136" s="636"/>
      <c r="J136" s="636"/>
      <c r="AH136" s="795"/>
    </row>
    <row r="137" spans="8:34" s="540" customFormat="1" x14ac:dyDescent="0.25">
      <c r="H137" s="636"/>
      <c r="J137" s="636"/>
      <c r="AH137" s="795"/>
    </row>
    <row r="138" spans="8:34" s="540" customFormat="1" x14ac:dyDescent="0.25">
      <c r="H138" s="636"/>
      <c r="J138" s="636"/>
      <c r="AH138" s="795"/>
    </row>
    <row r="139" spans="8:34" s="540" customFormat="1" x14ac:dyDescent="0.25">
      <c r="H139" s="636"/>
      <c r="J139" s="636"/>
      <c r="AH139" s="795"/>
    </row>
    <row r="140" spans="8:34" s="540" customFormat="1" x14ac:dyDescent="0.25">
      <c r="H140" s="636"/>
      <c r="J140" s="636"/>
      <c r="AH140" s="795"/>
    </row>
    <row r="141" spans="8:34" s="540" customFormat="1" x14ac:dyDescent="0.25">
      <c r="H141" s="636"/>
      <c r="J141" s="636"/>
      <c r="AH141" s="795"/>
    </row>
    <row r="142" spans="8:34" s="540" customFormat="1" x14ac:dyDescent="0.25">
      <c r="H142" s="636"/>
      <c r="J142" s="636"/>
      <c r="AH142" s="795"/>
    </row>
    <row r="143" spans="8:34" s="540" customFormat="1" x14ac:dyDescent="0.25">
      <c r="H143" s="636"/>
      <c r="J143" s="636"/>
      <c r="AH143" s="795"/>
    </row>
    <row r="144" spans="8:34" s="540" customFormat="1" x14ac:dyDescent="0.25">
      <c r="H144" s="636"/>
      <c r="J144" s="636"/>
      <c r="AH144" s="795"/>
    </row>
    <row r="145" spans="8:34" s="540" customFormat="1" x14ac:dyDescent="0.25">
      <c r="H145" s="636"/>
      <c r="J145" s="636"/>
      <c r="AH145" s="795"/>
    </row>
    <row r="146" spans="8:34" s="540" customFormat="1" x14ac:dyDescent="0.25">
      <c r="H146" s="636"/>
      <c r="J146" s="636"/>
      <c r="AH146" s="795"/>
    </row>
    <row r="147" spans="8:34" s="540" customFormat="1" x14ac:dyDescent="0.25">
      <c r="H147" s="636"/>
      <c r="J147" s="636"/>
      <c r="AH147" s="795"/>
    </row>
    <row r="148" spans="8:34" s="540" customFormat="1" x14ac:dyDescent="0.25">
      <c r="H148" s="636"/>
      <c r="J148" s="636"/>
      <c r="AH148" s="795"/>
    </row>
    <row r="149" spans="8:34" s="540" customFormat="1" x14ac:dyDescent="0.25">
      <c r="H149" s="636"/>
      <c r="J149" s="636"/>
      <c r="AH149" s="795"/>
    </row>
    <row r="150" spans="8:34" s="540" customFormat="1" x14ac:dyDescent="0.25">
      <c r="H150" s="636"/>
      <c r="J150" s="636"/>
      <c r="AH150" s="795"/>
    </row>
    <row r="151" spans="8:34" s="540" customFormat="1" x14ac:dyDescent="0.25">
      <c r="H151" s="636"/>
      <c r="J151" s="636"/>
      <c r="AH151" s="795"/>
    </row>
    <row r="152" spans="8:34" s="540" customFormat="1" x14ac:dyDescent="0.25">
      <c r="H152" s="636"/>
      <c r="J152" s="636"/>
      <c r="AH152" s="795"/>
    </row>
    <row r="153" spans="8:34" s="540" customFormat="1" x14ac:dyDescent="0.25">
      <c r="H153" s="636"/>
      <c r="J153" s="636"/>
      <c r="AH153" s="795"/>
    </row>
    <row r="154" spans="8:34" s="540" customFormat="1" x14ac:dyDescent="0.25">
      <c r="H154" s="636"/>
      <c r="J154" s="636"/>
      <c r="AH154" s="795"/>
    </row>
    <row r="155" spans="8:34" s="540" customFormat="1" x14ac:dyDescent="0.25">
      <c r="H155" s="636"/>
      <c r="J155" s="636"/>
      <c r="AH155" s="795"/>
    </row>
    <row r="156" spans="8:34" s="540" customFormat="1" x14ac:dyDescent="0.25">
      <c r="H156" s="636"/>
      <c r="J156" s="636"/>
      <c r="AH156" s="795"/>
    </row>
    <row r="157" spans="8:34" s="540" customFormat="1" x14ac:dyDescent="0.25">
      <c r="H157" s="636"/>
      <c r="J157" s="636"/>
      <c r="AH157" s="795"/>
    </row>
    <row r="158" spans="8:34" s="540" customFormat="1" x14ac:dyDescent="0.25">
      <c r="H158" s="636"/>
      <c r="J158" s="636"/>
      <c r="AH158" s="795"/>
    </row>
    <row r="159" spans="8:34" s="540" customFormat="1" x14ac:dyDescent="0.25">
      <c r="H159" s="636"/>
      <c r="J159" s="636"/>
      <c r="AH159" s="795"/>
    </row>
    <row r="160" spans="8:34" s="540" customFormat="1" x14ac:dyDescent="0.25">
      <c r="H160" s="636"/>
      <c r="J160" s="636"/>
      <c r="AH160" s="795"/>
    </row>
    <row r="161" spans="8:34" s="540" customFormat="1" x14ac:dyDescent="0.25">
      <c r="H161" s="636"/>
      <c r="J161" s="636"/>
      <c r="AH161" s="795"/>
    </row>
    <row r="162" spans="8:34" s="540" customFormat="1" x14ac:dyDescent="0.25">
      <c r="H162" s="636"/>
      <c r="J162" s="636"/>
      <c r="AH162" s="795"/>
    </row>
    <row r="163" spans="8:34" s="540" customFormat="1" x14ac:dyDescent="0.25">
      <c r="H163" s="636"/>
      <c r="J163" s="636"/>
      <c r="AH163" s="795"/>
    </row>
    <row r="164" spans="8:34" s="540" customFormat="1" x14ac:dyDescent="0.25">
      <c r="H164" s="636"/>
      <c r="J164" s="636"/>
      <c r="AH164" s="795"/>
    </row>
    <row r="165" spans="8:34" s="540" customFormat="1" ht="36.75" customHeight="1" x14ac:dyDescent="0.25">
      <c r="H165" s="636"/>
      <c r="J165" s="636"/>
      <c r="AH165" s="795"/>
    </row>
    <row r="166" spans="8:34" s="540" customFormat="1" x14ac:dyDescent="0.25">
      <c r="H166" s="636"/>
      <c r="J166" s="636"/>
      <c r="AH166" s="795"/>
    </row>
    <row r="167" spans="8:34" s="540" customFormat="1" x14ac:dyDescent="0.25">
      <c r="H167" s="636"/>
      <c r="J167" s="636"/>
      <c r="AH167" s="795"/>
    </row>
    <row r="168" spans="8:34" s="540" customFormat="1" x14ac:dyDescent="0.25">
      <c r="H168" s="636"/>
      <c r="J168" s="636"/>
      <c r="AH168" s="795"/>
    </row>
    <row r="169" spans="8:34" s="540" customFormat="1" x14ac:dyDescent="0.25">
      <c r="H169" s="636"/>
      <c r="J169" s="636"/>
      <c r="AH169" s="795"/>
    </row>
    <row r="170" spans="8:34" s="540" customFormat="1" x14ac:dyDescent="0.25">
      <c r="H170" s="636"/>
      <c r="J170" s="636"/>
      <c r="AH170" s="795"/>
    </row>
    <row r="171" spans="8:34" s="540" customFormat="1" ht="15.75" customHeight="1" x14ac:dyDescent="0.25">
      <c r="H171" s="636"/>
      <c r="J171" s="636"/>
      <c r="AH171" s="795"/>
    </row>
    <row r="172" spans="8:34" s="540" customFormat="1" x14ac:dyDescent="0.25">
      <c r="H172" s="636"/>
      <c r="J172" s="636"/>
      <c r="AH172" s="795"/>
    </row>
    <row r="173" spans="8:34" s="540" customFormat="1" x14ac:dyDescent="0.25">
      <c r="H173" s="636"/>
      <c r="J173" s="636"/>
      <c r="AH173" s="795"/>
    </row>
    <row r="174" spans="8:34" s="540" customFormat="1" x14ac:dyDescent="0.25">
      <c r="H174" s="636"/>
      <c r="J174" s="636"/>
      <c r="AH174" s="795"/>
    </row>
    <row r="175" spans="8:34" s="540" customFormat="1" x14ac:dyDescent="0.25">
      <c r="H175" s="636"/>
      <c r="J175" s="636"/>
      <c r="AH175" s="795"/>
    </row>
    <row r="176" spans="8:34" s="540" customFormat="1" x14ac:dyDescent="0.25">
      <c r="H176" s="636"/>
      <c r="J176" s="636"/>
      <c r="AH176" s="795"/>
    </row>
    <row r="177" spans="8:34" s="540" customFormat="1" x14ac:dyDescent="0.25">
      <c r="H177" s="636"/>
      <c r="J177" s="636"/>
      <c r="AH177" s="795"/>
    </row>
    <row r="178" spans="8:34" s="540" customFormat="1" x14ac:dyDescent="0.25">
      <c r="H178" s="636"/>
      <c r="J178" s="636"/>
      <c r="AH178" s="795"/>
    </row>
    <row r="179" spans="8:34" s="540" customFormat="1" x14ac:dyDescent="0.25">
      <c r="H179" s="636"/>
      <c r="J179" s="636"/>
      <c r="AH179" s="795"/>
    </row>
    <row r="180" spans="8:34" s="540" customFormat="1" x14ac:dyDescent="0.25">
      <c r="H180" s="636"/>
      <c r="J180" s="636"/>
      <c r="AH180" s="795"/>
    </row>
    <row r="181" spans="8:34" s="540" customFormat="1" x14ac:dyDescent="0.25">
      <c r="H181" s="636"/>
      <c r="J181" s="636"/>
      <c r="AH181" s="795"/>
    </row>
    <row r="182" spans="8:34" s="540" customFormat="1" x14ac:dyDescent="0.25">
      <c r="H182" s="636"/>
      <c r="J182" s="636"/>
      <c r="AH182" s="795"/>
    </row>
    <row r="183" spans="8:34" s="540" customFormat="1" x14ac:dyDescent="0.25">
      <c r="H183" s="636"/>
      <c r="J183" s="636"/>
      <c r="AH183" s="795"/>
    </row>
    <row r="184" spans="8:34" s="540" customFormat="1" x14ac:dyDescent="0.25">
      <c r="H184" s="636"/>
      <c r="J184" s="636"/>
      <c r="AH184" s="795"/>
    </row>
    <row r="185" spans="8:34" s="540" customFormat="1" x14ac:dyDescent="0.25">
      <c r="H185" s="636"/>
      <c r="J185" s="636"/>
      <c r="AH185" s="795"/>
    </row>
    <row r="186" spans="8:34" s="540" customFormat="1" x14ac:dyDescent="0.25">
      <c r="H186" s="636"/>
      <c r="J186" s="636"/>
      <c r="AH186" s="795"/>
    </row>
    <row r="187" spans="8:34" s="540" customFormat="1" x14ac:dyDescent="0.25">
      <c r="H187" s="636"/>
      <c r="J187" s="636"/>
      <c r="AH187" s="795"/>
    </row>
    <row r="188" spans="8:34" s="540" customFormat="1" x14ac:dyDescent="0.25">
      <c r="H188" s="636"/>
      <c r="J188" s="636"/>
      <c r="AH188" s="795"/>
    </row>
    <row r="189" spans="8:34" s="540" customFormat="1" x14ac:dyDescent="0.25">
      <c r="H189" s="636"/>
      <c r="J189" s="636"/>
      <c r="AH189" s="795"/>
    </row>
    <row r="190" spans="8:34" s="540" customFormat="1" x14ac:dyDescent="0.25">
      <c r="H190" s="636"/>
      <c r="J190" s="636"/>
      <c r="AH190" s="795"/>
    </row>
    <row r="191" spans="8:34" s="540" customFormat="1" x14ac:dyDescent="0.25">
      <c r="H191" s="636"/>
      <c r="J191" s="636"/>
      <c r="AH191" s="795"/>
    </row>
    <row r="192" spans="8:34" s="540" customFormat="1" x14ac:dyDescent="0.25">
      <c r="H192" s="636"/>
      <c r="J192" s="636"/>
      <c r="AH192" s="795"/>
    </row>
    <row r="193" spans="8:34" s="540" customFormat="1" x14ac:dyDescent="0.25">
      <c r="H193" s="636"/>
      <c r="J193" s="636"/>
      <c r="AH193" s="795"/>
    </row>
    <row r="194" spans="8:34" s="540" customFormat="1" x14ac:dyDescent="0.25">
      <c r="H194" s="636"/>
      <c r="J194" s="636"/>
      <c r="AH194" s="795"/>
    </row>
    <row r="195" spans="8:34" s="540" customFormat="1" x14ac:dyDescent="0.25">
      <c r="H195" s="636"/>
      <c r="J195" s="636"/>
      <c r="AH195" s="795"/>
    </row>
    <row r="196" spans="8:34" s="540" customFormat="1" x14ac:dyDescent="0.25">
      <c r="H196" s="636"/>
      <c r="J196" s="636"/>
      <c r="AH196" s="795"/>
    </row>
    <row r="197" spans="8:34" s="540" customFormat="1" x14ac:dyDescent="0.25">
      <c r="H197" s="636"/>
      <c r="J197" s="636"/>
      <c r="AH197" s="795"/>
    </row>
    <row r="198" spans="8:34" s="540" customFormat="1" x14ac:dyDescent="0.25">
      <c r="H198" s="636"/>
      <c r="J198" s="636"/>
      <c r="AH198" s="795"/>
    </row>
    <row r="199" spans="8:34" s="540" customFormat="1" x14ac:dyDescent="0.25">
      <c r="H199" s="636"/>
      <c r="J199" s="636"/>
      <c r="AH199" s="795"/>
    </row>
    <row r="200" spans="8:34" s="540" customFormat="1" x14ac:dyDescent="0.25">
      <c r="H200" s="636"/>
      <c r="J200" s="636"/>
      <c r="AH200" s="795"/>
    </row>
    <row r="201" spans="8:34" s="540" customFormat="1" x14ac:dyDescent="0.25">
      <c r="H201" s="636"/>
      <c r="J201" s="636"/>
      <c r="AH201" s="795"/>
    </row>
    <row r="202" spans="8:34" s="540" customFormat="1" x14ac:dyDescent="0.25">
      <c r="H202" s="636"/>
      <c r="J202" s="636"/>
      <c r="AH202" s="795"/>
    </row>
    <row r="203" spans="8:34" s="540" customFormat="1" x14ac:dyDescent="0.25">
      <c r="H203" s="636"/>
      <c r="J203" s="636"/>
      <c r="AH203" s="795"/>
    </row>
    <row r="204" spans="8:34" s="540" customFormat="1" x14ac:dyDescent="0.25">
      <c r="H204" s="636"/>
      <c r="J204" s="636"/>
      <c r="AH204" s="795"/>
    </row>
    <row r="205" spans="8:34" s="540" customFormat="1" ht="36.75" customHeight="1" x14ac:dyDescent="0.25">
      <c r="H205" s="636"/>
      <c r="J205" s="636"/>
      <c r="AH205" s="795"/>
    </row>
    <row r="206" spans="8:34" s="540" customFormat="1" x14ac:dyDescent="0.25">
      <c r="H206" s="636"/>
      <c r="J206" s="636"/>
      <c r="AH206" s="795"/>
    </row>
    <row r="207" spans="8:34" s="540" customFormat="1" x14ac:dyDescent="0.25">
      <c r="H207" s="636"/>
      <c r="J207" s="636"/>
      <c r="AH207" s="795"/>
    </row>
    <row r="208" spans="8:34" s="540" customFormat="1" x14ac:dyDescent="0.25">
      <c r="H208" s="636"/>
      <c r="J208" s="636"/>
      <c r="AH208" s="795"/>
    </row>
    <row r="209" spans="8:34" s="540" customFormat="1" x14ac:dyDescent="0.25">
      <c r="H209" s="636"/>
      <c r="J209" s="636"/>
      <c r="AH209" s="795"/>
    </row>
    <row r="210" spans="8:34" s="540" customFormat="1" x14ac:dyDescent="0.25">
      <c r="H210" s="636"/>
      <c r="J210" s="636"/>
      <c r="AH210" s="795"/>
    </row>
    <row r="211" spans="8:34" s="540" customFormat="1" ht="15.75" customHeight="1" x14ac:dyDescent="0.25">
      <c r="H211" s="636"/>
      <c r="J211" s="636"/>
      <c r="AH211" s="795"/>
    </row>
    <row r="212" spans="8:34" s="540" customFormat="1" x14ac:dyDescent="0.25">
      <c r="H212" s="636"/>
      <c r="J212" s="636"/>
      <c r="AH212" s="795"/>
    </row>
    <row r="213" spans="8:34" s="540" customFormat="1" x14ac:dyDescent="0.25">
      <c r="H213" s="636"/>
      <c r="J213" s="636"/>
      <c r="AH213" s="795"/>
    </row>
    <row r="214" spans="8:34" s="540" customFormat="1" x14ac:dyDescent="0.25">
      <c r="H214" s="636"/>
      <c r="J214" s="636"/>
      <c r="AH214" s="795"/>
    </row>
    <row r="215" spans="8:34" s="540" customFormat="1" x14ac:dyDescent="0.25">
      <c r="H215" s="636"/>
      <c r="J215" s="636"/>
      <c r="AH215" s="795"/>
    </row>
    <row r="216" spans="8:34" s="540" customFormat="1" x14ac:dyDescent="0.25">
      <c r="H216" s="636"/>
      <c r="J216" s="636"/>
      <c r="AH216" s="795"/>
    </row>
    <row r="217" spans="8:34" s="540" customFormat="1" x14ac:dyDescent="0.25">
      <c r="H217" s="636"/>
      <c r="J217" s="636"/>
      <c r="AH217" s="795"/>
    </row>
    <row r="218" spans="8:34" s="540" customFormat="1" x14ac:dyDescent="0.25">
      <c r="H218" s="636"/>
      <c r="J218" s="636"/>
      <c r="AH218" s="795"/>
    </row>
    <row r="219" spans="8:34" s="540" customFormat="1" x14ac:dyDescent="0.25">
      <c r="H219" s="636"/>
      <c r="J219" s="636"/>
      <c r="AH219" s="795"/>
    </row>
    <row r="220" spans="8:34" s="540" customFormat="1" x14ac:dyDescent="0.25">
      <c r="H220" s="636"/>
      <c r="J220" s="636"/>
      <c r="AH220" s="795"/>
    </row>
    <row r="221" spans="8:34" s="540" customFormat="1" x14ac:dyDescent="0.25">
      <c r="H221" s="636"/>
      <c r="J221" s="636"/>
      <c r="AH221" s="795"/>
    </row>
    <row r="222" spans="8:34" s="540" customFormat="1" x14ac:dyDescent="0.25">
      <c r="H222" s="636"/>
      <c r="J222" s="636"/>
      <c r="AH222" s="795"/>
    </row>
    <row r="223" spans="8:34" s="540" customFormat="1" x14ac:dyDescent="0.25">
      <c r="H223" s="636"/>
      <c r="J223" s="636"/>
      <c r="AH223" s="795"/>
    </row>
    <row r="224" spans="8:34" s="540" customFormat="1" x14ac:dyDescent="0.25">
      <c r="H224" s="636"/>
      <c r="J224" s="636"/>
      <c r="AH224" s="795"/>
    </row>
    <row r="225" spans="8:34" s="540" customFormat="1" x14ac:dyDescent="0.25">
      <c r="H225" s="636"/>
      <c r="J225" s="636"/>
      <c r="AH225" s="795"/>
    </row>
    <row r="226" spans="8:34" s="540" customFormat="1" x14ac:dyDescent="0.25">
      <c r="H226" s="636"/>
      <c r="J226" s="636"/>
      <c r="AH226" s="795"/>
    </row>
    <row r="227" spans="8:34" s="540" customFormat="1" x14ac:dyDescent="0.25">
      <c r="H227" s="636"/>
      <c r="J227" s="636"/>
      <c r="AH227" s="795"/>
    </row>
    <row r="228" spans="8:34" s="540" customFormat="1" x14ac:dyDescent="0.25">
      <c r="H228" s="636"/>
      <c r="J228" s="636"/>
      <c r="AH228" s="795"/>
    </row>
    <row r="229" spans="8:34" s="540" customFormat="1" x14ac:dyDescent="0.25">
      <c r="H229" s="636"/>
      <c r="J229" s="636"/>
      <c r="AH229" s="795"/>
    </row>
    <row r="230" spans="8:34" s="540" customFormat="1" x14ac:dyDescent="0.25">
      <c r="H230" s="636"/>
      <c r="J230" s="636"/>
      <c r="AH230" s="795"/>
    </row>
    <row r="231" spans="8:34" s="540" customFormat="1" x14ac:dyDescent="0.25">
      <c r="H231" s="636"/>
      <c r="J231" s="636"/>
      <c r="AH231" s="795"/>
    </row>
    <row r="232" spans="8:34" s="540" customFormat="1" x14ac:dyDescent="0.25">
      <c r="H232" s="636"/>
      <c r="J232" s="636"/>
      <c r="AH232" s="795"/>
    </row>
    <row r="233" spans="8:34" s="540" customFormat="1" x14ac:dyDescent="0.25">
      <c r="H233" s="636"/>
      <c r="J233" s="636"/>
      <c r="AH233" s="795"/>
    </row>
    <row r="234" spans="8:34" s="540" customFormat="1" x14ac:dyDescent="0.25">
      <c r="H234" s="636"/>
      <c r="J234" s="636"/>
      <c r="AH234" s="795"/>
    </row>
    <row r="235" spans="8:34" s="540" customFormat="1" x14ac:dyDescent="0.25">
      <c r="H235" s="636"/>
      <c r="J235" s="636"/>
      <c r="AH235" s="795"/>
    </row>
    <row r="236" spans="8:34" s="540" customFormat="1" x14ac:dyDescent="0.25">
      <c r="H236" s="636"/>
      <c r="J236" s="636"/>
      <c r="AH236" s="795"/>
    </row>
    <row r="237" spans="8:34" s="540" customFormat="1" x14ac:dyDescent="0.25">
      <c r="H237" s="636"/>
      <c r="J237" s="636"/>
      <c r="AH237" s="795"/>
    </row>
    <row r="238" spans="8:34" s="540" customFormat="1" x14ac:dyDescent="0.25">
      <c r="H238" s="636"/>
      <c r="J238" s="636"/>
      <c r="AH238" s="795"/>
    </row>
    <row r="239" spans="8:34" s="540" customFormat="1" x14ac:dyDescent="0.25">
      <c r="H239" s="636"/>
      <c r="J239" s="636"/>
      <c r="AH239" s="795"/>
    </row>
    <row r="240" spans="8:34" s="540" customFormat="1" x14ac:dyDescent="0.25">
      <c r="H240" s="636"/>
      <c r="J240" s="636"/>
      <c r="AH240" s="795"/>
    </row>
    <row r="241" spans="8:34" s="540" customFormat="1" x14ac:dyDescent="0.25">
      <c r="H241" s="636"/>
      <c r="J241" s="636"/>
      <c r="AH241" s="795"/>
    </row>
    <row r="242" spans="8:34" s="540" customFormat="1" x14ac:dyDescent="0.25">
      <c r="H242" s="636"/>
      <c r="J242" s="636"/>
      <c r="AH242" s="795"/>
    </row>
    <row r="243" spans="8:34" s="540" customFormat="1" x14ac:dyDescent="0.25">
      <c r="H243" s="636"/>
      <c r="J243" s="636"/>
      <c r="AH243" s="795"/>
    </row>
    <row r="244" spans="8:34" s="540" customFormat="1" x14ac:dyDescent="0.25">
      <c r="H244" s="636"/>
      <c r="J244" s="636"/>
      <c r="AH244" s="795"/>
    </row>
    <row r="245" spans="8:34" s="540" customFormat="1" x14ac:dyDescent="0.25">
      <c r="H245" s="636"/>
      <c r="J245" s="636"/>
      <c r="AH245" s="795"/>
    </row>
    <row r="246" spans="8:34" s="540" customFormat="1" x14ac:dyDescent="0.25">
      <c r="H246" s="636"/>
      <c r="J246" s="636"/>
      <c r="AH246" s="795"/>
    </row>
    <row r="247" spans="8:34" s="540" customFormat="1" x14ac:dyDescent="0.25">
      <c r="H247" s="636"/>
      <c r="J247" s="636"/>
      <c r="AH247" s="795"/>
    </row>
    <row r="248" spans="8:34" s="540" customFormat="1" ht="13.5" customHeight="1" x14ac:dyDescent="0.25">
      <c r="H248" s="636"/>
      <c r="J248" s="636"/>
      <c r="AH248" s="795"/>
    </row>
    <row r="249" spans="8:34" s="540" customFormat="1" ht="12.75" customHeight="1" x14ac:dyDescent="0.25">
      <c r="H249" s="636"/>
      <c r="J249" s="636"/>
      <c r="AH249" s="795"/>
    </row>
    <row r="250" spans="8:34" s="540" customFormat="1" ht="12.75" customHeight="1" x14ac:dyDescent="0.25">
      <c r="H250" s="636"/>
      <c r="J250" s="636"/>
      <c r="AH250" s="795"/>
    </row>
    <row r="251" spans="8:34" s="540" customFormat="1" x14ac:dyDescent="0.25">
      <c r="H251" s="636"/>
      <c r="J251" s="636"/>
      <c r="AH251" s="795"/>
    </row>
    <row r="252" spans="8:34" s="540" customFormat="1" x14ac:dyDescent="0.25">
      <c r="H252" s="636"/>
      <c r="J252" s="636"/>
      <c r="AH252" s="795"/>
    </row>
    <row r="253" spans="8:34" s="540" customFormat="1" x14ac:dyDescent="0.25">
      <c r="H253" s="636"/>
      <c r="J253" s="636"/>
      <c r="AH253" s="795"/>
    </row>
    <row r="254" spans="8:34" s="540" customFormat="1" x14ac:dyDescent="0.25">
      <c r="H254" s="636"/>
      <c r="J254" s="636"/>
      <c r="AH254" s="795"/>
    </row>
    <row r="255" spans="8:34" s="540" customFormat="1" x14ac:dyDescent="0.25">
      <c r="H255" s="636"/>
      <c r="J255" s="636"/>
      <c r="AH255" s="795"/>
    </row>
    <row r="256" spans="8:34" s="540" customFormat="1" x14ac:dyDescent="0.25">
      <c r="H256" s="636"/>
      <c r="J256" s="636"/>
      <c r="AH256" s="795"/>
    </row>
    <row r="257" spans="8:34" s="540" customFormat="1" x14ac:dyDescent="0.25">
      <c r="H257" s="636"/>
      <c r="J257" s="636"/>
      <c r="AH257" s="795"/>
    </row>
    <row r="258" spans="8:34" s="540" customFormat="1" x14ac:dyDescent="0.25">
      <c r="H258" s="636"/>
      <c r="J258" s="636"/>
      <c r="AH258" s="795"/>
    </row>
    <row r="259" spans="8:34" s="540" customFormat="1" x14ac:dyDescent="0.25">
      <c r="H259" s="636"/>
      <c r="J259" s="636"/>
      <c r="AH259" s="795"/>
    </row>
    <row r="260" spans="8:34" s="540" customFormat="1" x14ac:dyDescent="0.25">
      <c r="H260" s="636"/>
      <c r="J260" s="636"/>
      <c r="AH260" s="795"/>
    </row>
    <row r="261" spans="8:34" s="540" customFormat="1" x14ac:dyDescent="0.25">
      <c r="H261" s="636"/>
      <c r="J261" s="636"/>
      <c r="AH261" s="795"/>
    </row>
    <row r="262" spans="8:34" s="540" customFormat="1" x14ac:dyDescent="0.25">
      <c r="H262" s="636"/>
      <c r="J262" s="636"/>
      <c r="AH262" s="795"/>
    </row>
    <row r="263" spans="8:34" s="540" customFormat="1" x14ac:dyDescent="0.25">
      <c r="H263" s="636"/>
      <c r="J263" s="636"/>
      <c r="AH263" s="795"/>
    </row>
    <row r="264" spans="8:34" s="540" customFormat="1" x14ac:dyDescent="0.25">
      <c r="H264" s="636"/>
      <c r="J264" s="636"/>
      <c r="AH264" s="795"/>
    </row>
    <row r="265" spans="8:34" s="540" customFormat="1" x14ac:dyDescent="0.25">
      <c r="H265" s="636"/>
      <c r="J265" s="636"/>
      <c r="AH265" s="795"/>
    </row>
    <row r="266" spans="8:34" s="540" customFormat="1" x14ac:dyDescent="0.25">
      <c r="H266" s="636"/>
      <c r="J266" s="636"/>
      <c r="AH266" s="795"/>
    </row>
    <row r="267" spans="8:34" s="540" customFormat="1" x14ac:dyDescent="0.25">
      <c r="H267" s="636"/>
      <c r="J267" s="636"/>
      <c r="AH267" s="795"/>
    </row>
    <row r="268" spans="8:34" s="540" customFormat="1" ht="12.75" customHeight="1" x14ac:dyDescent="0.25">
      <c r="H268" s="636"/>
      <c r="J268" s="636"/>
      <c r="AH268" s="795"/>
    </row>
    <row r="269" spans="8:34" s="540" customFormat="1" ht="12.75" customHeight="1" x14ac:dyDescent="0.25">
      <c r="H269" s="636"/>
      <c r="J269" s="636"/>
      <c r="AH269" s="795"/>
    </row>
    <row r="270" spans="8:34" s="540" customFormat="1" ht="12.75" customHeight="1" x14ac:dyDescent="0.25">
      <c r="H270" s="636"/>
      <c r="J270" s="636"/>
      <c r="AH270" s="795"/>
    </row>
    <row r="271" spans="8:34" s="540" customFormat="1" ht="12.75" customHeight="1" x14ac:dyDescent="0.25">
      <c r="H271" s="636"/>
      <c r="J271" s="636"/>
      <c r="AH271" s="795"/>
    </row>
    <row r="272" spans="8:34" s="540" customFormat="1" ht="12.75" customHeight="1" x14ac:dyDescent="0.25">
      <c r="H272" s="636"/>
      <c r="J272" s="636"/>
      <c r="AH272" s="795"/>
    </row>
    <row r="273" spans="1:34" s="540" customFormat="1" x14ac:dyDescent="0.25">
      <c r="H273" s="636"/>
      <c r="J273" s="636"/>
      <c r="AH273" s="795"/>
    </row>
    <row r="274" spans="1:34" s="540" customFormat="1" x14ac:dyDescent="0.25">
      <c r="H274" s="636"/>
      <c r="J274" s="636"/>
      <c r="AH274" s="795"/>
    </row>
    <row r="275" spans="1:34" s="540" customFormat="1" x14ac:dyDescent="0.25">
      <c r="H275" s="636"/>
      <c r="J275" s="636"/>
      <c r="AH275" s="795"/>
    </row>
    <row r="276" spans="1:34" s="540" customFormat="1" x14ac:dyDescent="0.25">
      <c r="H276" s="636"/>
      <c r="J276" s="636"/>
      <c r="AH276" s="795"/>
    </row>
    <row r="277" spans="1:34" s="540" customFormat="1" x14ac:dyDescent="0.25">
      <c r="H277" s="636"/>
      <c r="J277" s="636"/>
      <c r="AH277" s="795"/>
    </row>
    <row r="278" spans="1:34" s="540" customFormat="1" x14ac:dyDescent="0.25">
      <c r="H278" s="636"/>
      <c r="J278" s="636"/>
      <c r="AH278" s="795"/>
    </row>
    <row r="279" spans="1:34" s="540" customFormat="1" x14ac:dyDescent="0.25">
      <c r="A279" s="795"/>
      <c r="H279" s="636"/>
      <c r="J279" s="636"/>
      <c r="AH279" s="795"/>
    </row>
    <row r="280" spans="1:34" s="540" customFormat="1" x14ac:dyDescent="0.25">
      <c r="A280" s="795"/>
      <c r="H280" s="636"/>
      <c r="J280" s="636"/>
      <c r="AH280" s="795"/>
    </row>
    <row r="281" spans="1:34" s="540" customFormat="1" x14ac:dyDescent="0.25">
      <c r="A281" s="795"/>
      <c r="H281" s="636"/>
      <c r="J281" s="636"/>
      <c r="AH281" s="795"/>
    </row>
    <row r="282" spans="1:34" s="540" customFormat="1" x14ac:dyDescent="0.25">
      <c r="A282" s="795"/>
      <c r="H282" s="636"/>
      <c r="J282" s="636"/>
      <c r="AH282" s="795"/>
    </row>
    <row r="283" spans="1:34" s="540" customFormat="1" x14ac:dyDescent="0.25">
      <c r="A283" s="795"/>
      <c r="H283" s="636"/>
      <c r="J283" s="636"/>
      <c r="AH283" s="795"/>
    </row>
    <row r="284" spans="1:34" s="540" customFormat="1" x14ac:dyDescent="0.25">
      <c r="A284" s="795"/>
      <c r="H284" s="636"/>
      <c r="J284" s="636"/>
      <c r="AH284" s="795"/>
    </row>
    <row r="285" spans="1:34" s="540" customFormat="1" x14ac:dyDescent="0.25">
      <c r="A285" s="795"/>
      <c r="H285" s="636"/>
      <c r="J285" s="636"/>
      <c r="AH285" s="795"/>
    </row>
    <row r="286" spans="1:34" s="540" customFormat="1" x14ac:dyDescent="0.25">
      <c r="A286" s="795"/>
      <c r="H286" s="636"/>
      <c r="J286" s="636"/>
      <c r="AH286" s="795"/>
    </row>
    <row r="287" spans="1:34" s="540" customFormat="1" x14ac:dyDescent="0.25">
      <c r="A287" s="825"/>
      <c r="H287" s="636"/>
      <c r="J287" s="636"/>
      <c r="AH287" s="795"/>
    </row>
    <row r="288" spans="1:34" s="540" customFormat="1" x14ac:dyDescent="0.25">
      <c r="A288" s="796"/>
      <c r="H288" s="636"/>
      <c r="J288" s="636"/>
      <c r="AH288" s="795"/>
    </row>
    <row r="289" spans="1:34" s="540" customFormat="1" x14ac:dyDescent="0.25">
      <c r="A289" s="796"/>
      <c r="H289" s="636"/>
      <c r="J289" s="636"/>
      <c r="AH289" s="795"/>
    </row>
    <row r="290" spans="1:34" s="540" customFormat="1" x14ac:dyDescent="0.25">
      <c r="A290" s="826"/>
      <c r="H290" s="636"/>
      <c r="J290" s="636"/>
      <c r="AH290" s="795"/>
    </row>
    <row r="291" spans="1:34" s="540" customFormat="1" x14ac:dyDescent="0.25">
      <c r="A291" s="799"/>
      <c r="H291" s="636"/>
      <c r="J291" s="636"/>
      <c r="AH291" s="795"/>
    </row>
    <row r="292" spans="1:34" s="540" customFormat="1" x14ac:dyDescent="0.25">
      <c r="A292" s="799"/>
      <c r="H292" s="636"/>
      <c r="J292" s="636"/>
      <c r="AH292" s="795"/>
    </row>
    <row r="293" spans="1:34" s="540" customFormat="1" x14ac:dyDescent="0.25">
      <c r="A293" s="795"/>
      <c r="H293" s="636"/>
      <c r="J293" s="636"/>
      <c r="AH293" s="795"/>
    </row>
    <row r="294" spans="1:34" s="540" customFormat="1" x14ac:dyDescent="0.25">
      <c r="A294" s="795"/>
      <c r="H294" s="636"/>
      <c r="J294" s="636"/>
      <c r="AH294" s="795"/>
    </row>
    <row r="295" spans="1:34" s="540" customFormat="1" x14ac:dyDescent="0.25">
      <c r="A295" s="795"/>
      <c r="H295" s="636"/>
      <c r="J295" s="636"/>
      <c r="AH295" s="795"/>
    </row>
    <row r="296" spans="1:34" s="540" customFormat="1" x14ac:dyDescent="0.25">
      <c r="A296" s="795"/>
      <c r="H296" s="636"/>
      <c r="J296" s="636"/>
      <c r="AH296" s="795"/>
    </row>
    <row r="297" spans="1:34" s="540" customFormat="1" x14ac:dyDescent="0.25">
      <c r="A297" s="795"/>
      <c r="H297" s="636"/>
      <c r="J297" s="636"/>
      <c r="AH297" s="795"/>
    </row>
    <row r="298" spans="1:34" s="540" customFormat="1" x14ac:dyDescent="0.25">
      <c r="A298" s="795"/>
      <c r="H298" s="636"/>
      <c r="J298" s="636"/>
      <c r="AH298" s="795"/>
    </row>
    <row r="299" spans="1:34" s="540" customFormat="1" x14ac:dyDescent="0.25">
      <c r="A299" s="795"/>
      <c r="H299" s="636"/>
      <c r="J299" s="636"/>
      <c r="AH299" s="795"/>
    </row>
    <row r="300" spans="1:34" s="540" customFormat="1" x14ac:dyDescent="0.25">
      <c r="A300" s="795"/>
      <c r="H300" s="636"/>
      <c r="J300" s="636"/>
      <c r="AH300" s="795"/>
    </row>
    <row r="301" spans="1:34" s="540" customFormat="1" x14ac:dyDescent="0.25">
      <c r="A301" s="795"/>
      <c r="H301" s="636"/>
      <c r="J301" s="636"/>
      <c r="AH301" s="795"/>
    </row>
    <row r="302" spans="1:34" s="540" customFormat="1" x14ac:dyDescent="0.25">
      <c r="A302" s="795"/>
      <c r="H302" s="636"/>
      <c r="J302" s="636"/>
      <c r="AH302" s="795"/>
    </row>
    <row r="303" spans="1:34" s="540" customFormat="1" x14ac:dyDescent="0.25">
      <c r="A303" s="795"/>
      <c r="H303" s="636"/>
      <c r="J303" s="636"/>
      <c r="AH303" s="795"/>
    </row>
    <row r="304" spans="1:34" s="540" customFormat="1" x14ac:dyDescent="0.25">
      <c r="A304" s="795"/>
      <c r="H304" s="636"/>
      <c r="J304" s="636"/>
      <c r="AH304" s="795"/>
    </row>
    <row r="305" spans="1:34" s="540" customFormat="1" x14ac:dyDescent="0.25">
      <c r="A305" s="795"/>
      <c r="H305" s="636"/>
      <c r="J305" s="636"/>
      <c r="AH305" s="795"/>
    </row>
    <row r="306" spans="1:34" s="540" customFormat="1" x14ac:dyDescent="0.25">
      <c r="A306" s="795"/>
      <c r="H306" s="636"/>
      <c r="J306" s="636"/>
      <c r="AH306" s="795"/>
    </row>
    <row r="307" spans="1:34" s="540" customFormat="1" x14ac:dyDescent="0.25">
      <c r="A307" s="795"/>
      <c r="H307" s="636"/>
      <c r="J307" s="636"/>
      <c r="AH307" s="795"/>
    </row>
    <row r="308" spans="1:34" s="540" customFormat="1" x14ac:dyDescent="0.25">
      <c r="A308" s="795"/>
      <c r="H308" s="636"/>
      <c r="J308" s="636"/>
      <c r="AH308" s="795"/>
    </row>
    <row r="309" spans="1:34" s="540" customFormat="1" x14ac:dyDescent="0.25">
      <c r="A309" s="795"/>
      <c r="H309" s="636"/>
      <c r="J309" s="636"/>
      <c r="AH309" s="795"/>
    </row>
    <row r="310" spans="1:34" s="540" customFormat="1" x14ac:dyDescent="0.25">
      <c r="A310" s="795"/>
      <c r="H310" s="636"/>
      <c r="J310" s="636"/>
      <c r="AH310" s="795"/>
    </row>
    <row r="311" spans="1:34" s="540" customFormat="1" x14ac:dyDescent="0.25">
      <c r="A311" s="795"/>
      <c r="H311" s="636"/>
      <c r="J311" s="636"/>
      <c r="AH311" s="795"/>
    </row>
    <row r="312" spans="1:34" s="540" customFormat="1" x14ac:dyDescent="0.25">
      <c r="A312" s="795"/>
      <c r="H312" s="636"/>
      <c r="J312" s="636"/>
      <c r="AH312" s="795"/>
    </row>
    <row r="313" spans="1:34" s="540" customFormat="1" x14ac:dyDescent="0.25">
      <c r="A313" s="795"/>
      <c r="H313" s="636"/>
      <c r="J313" s="636"/>
      <c r="AH313" s="795"/>
    </row>
    <row r="314" spans="1:34" s="540" customFormat="1" x14ac:dyDescent="0.25">
      <c r="A314" s="795"/>
      <c r="H314" s="636"/>
      <c r="J314" s="636"/>
      <c r="AH314" s="795"/>
    </row>
    <row r="315" spans="1:34" s="540" customFormat="1" x14ac:dyDescent="0.25">
      <c r="A315" s="795"/>
      <c r="H315" s="636"/>
      <c r="J315" s="636"/>
      <c r="AH315" s="795"/>
    </row>
    <row r="316" spans="1:34" s="540" customFormat="1" ht="12.75" customHeight="1" x14ac:dyDescent="0.25">
      <c r="A316" s="795"/>
      <c r="H316" s="636"/>
      <c r="J316" s="636"/>
      <c r="AH316" s="795"/>
    </row>
    <row r="317" spans="1:34" s="540" customFormat="1" ht="12.75" customHeight="1" x14ac:dyDescent="0.25">
      <c r="A317" s="795"/>
      <c r="H317" s="636"/>
      <c r="J317" s="636"/>
      <c r="AH317" s="795"/>
    </row>
    <row r="318" spans="1:34" s="540" customFormat="1" ht="12.75" customHeight="1" x14ac:dyDescent="0.25">
      <c r="A318" s="795"/>
      <c r="H318" s="636"/>
      <c r="J318" s="636"/>
      <c r="AH318" s="795"/>
    </row>
    <row r="319" spans="1:34" s="540" customFormat="1" ht="12.75" customHeight="1" x14ac:dyDescent="0.25">
      <c r="A319" s="795"/>
      <c r="H319" s="636"/>
      <c r="J319" s="636"/>
      <c r="AH319" s="795"/>
    </row>
    <row r="320" spans="1:34" s="540" customFormat="1" ht="12.75" customHeight="1" x14ac:dyDescent="0.25">
      <c r="A320" s="795"/>
      <c r="H320" s="636"/>
      <c r="J320" s="636"/>
      <c r="AH320" s="795"/>
    </row>
    <row r="321" spans="1:34" s="540" customFormat="1" ht="12.75" customHeight="1" x14ac:dyDescent="0.25">
      <c r="A321" s="795"/>
      <c r="H321" s="636"/>
      <c r="J321" s="636"/>
      <c r="AH321" s="795"/>
    </row>
    <row r="322" spans="1:34" s="540" customFormat="1" x14ac:dyDescent="0.25">
      <c r="A322" s="795"/>
      <c r="H322" s="636"/>
      <c r="J322" s="636"/>
      <c r="AH322" s="795"/>
    </row>
    <row r="323" spans="1:34" s="540" customFormat="1" x14ac:dyDescent="0.25">
      <c r="A323" s="795"/>
      <c r="H323" s="636"/>
      <c r="J323" s="636"/>
      <c r="AH323" s="795"/>
    </row>
    <row r="324" spans="1:34" s="540" customFormat="1" x14ac:dyDescent="0.25">
      <c r="A324" s="795"/>
      <c r="B324" s="534"/>
      <c r="C324" s="534"/>
      <c r="D324" s="534"/>
      <c r="E324" s="534"/>
      <c r="F324" s="534"/>
      <c r="G324" s="534"/>
      <c r="H324" s="535"/>
      <c r="I324" s="534"/>
      <c r="J324" s="535"/>
      <c r="K324" s="534"/>
      <c r="L324" s="534"/>
      <c r="M324" s="534"/>
      <c r="N324" s="534"/>
      <c r="O324" s="534"/>
      <c r="P324" s="534"/>
      <c r="Q324" s="534"/>
      <c r="R324" s="534"/>
      <c r="S324" s="534"/>
      <c r="T324" s="534"/>
      <c r="U324" s="534"/>
      <c r="V324" s="534"/>
      <c r="W324" s="534"/>
      <c r="X324" s="534"/>
      <c r="Y324" s="534"/>
      <c r="Z324" s="534"/>
      <c r="AA324" s="534"/>
      <c r="AB324" s="534"/>
      <c r="AC324" s="534"/>
      <c r="AD324" s="534"/>
      <c r="AE324" s="534"/>
      <c r="AH324" s="795"/>
    </row>
    <row r="325" spans="1:34" s="540" customFormat="1" x14ac:dyDescent="0.25">
      <c r="A325" s="795"/>
      <c r="B325" s="534"/>
      <c r="C325" s="534"/>
      <c r="D325" s="534"/>
      <c r="E325" s="534"/>
      <c r="F325" s="534"/>
      <c r="G325" s="534"/>
      <c r="H325" s="535"/>
      <c r="I325" s="534"/>
      <c r="J325" s="535"/>
      <c r="K325" s="534"/>
      <c r="L325" s="534"/>
      <c r="M325" s="534"/>
      <c r="N325" s="534"/>
      <c r="O325" s="534"/>
      <c r="P325" s="534"/>
      <c r="Q325" s="534"/>
      <c r="R325" s="534"/>
      <c r="S325" s="534"/>
      <c r="T325" s="534"/>
      <c r="U325" s="534"/>
      <c r="V325" s="534"/>
      <c r="W325" s="534"/>
      <c r="X325" s="534"/>
      <c r="Y325" s="534"/>
      <c r="Z325" s="534"/>
      <c r="AA325" s="534"/>
      <c r="AB325" s="534"/>
      <c r="AC325" s="534"/>
      <c r="AD325" s="534"/>
      <c r="AE325" s="534"/>
      <c r="AH325" s="795"/>
    </row>
    <row r="326" spans="1:34" s="540" customFormat="1" x14ac:dyDescent="0.25">
      <c r="A326" s="795"/>
      <c r="B326" s="534"/>
      <c r="C326" s="534"/>
      <c r="D326" s="534"/>
      <c r="E326" s="534"/>
      <c r="F326" s="534"/>
      <c r="G326" s="534"/>
      <c r="H326" s="535"/>
      <c r="I326" s="534"/>
      <c r="J326" s="535"/>
      <c r="K326" s="534"/>
      <c r="L326" s="534"/>
      <c r="M326" s="534"/>
      <c r="N326" s="534"/>
      <c r="O326" s="534"/>
      <c r="P326" s="534"/>
      <c r="Q326" s="534"/>
      <c r="R326" s="534"/>
      <c r="S326" s="534"/>
      <c r="T326" s="534"/>
      <c r="U326" s="534"/>
      <c r="V326" s="534"/>
      <c r="W326" s="534"/>
      <c r="X326" s="534"/>
      <c r="Y326" s="534"/>
      <c r="Z326" s="534"/>
      <c r="AA326" s="534"/>
      <c r="AB326" s="534"/>
      <c r="AC326" s="534"/>
      <c r="AD326" s="534"/>
      <c r="AE326" s="534"/>
      <c r="AH326" s="795"/>
    </row>
    <row r="327" spans="1:34" s="540" customFormat="1" x14ac:dyDescent="0.25">
      <c r="A327" s="795"/>
      <c r="B327" s="534"/>
      <c r="C327" s="534"/>
      <c r="D327" s="534"/>
      <c r="E327" s="534"/>
      <c r="F327" s="534"/>
      <c r="G327" s="534"/>
      <c r="H327" s="535"/>
      <c r="I327" s="534"/>
      <c r="J327" s="535"/>
      <c r="K327" s="534"/>
      <c r="L327" s="534"/>
      <c r="M327" s="534"/>
      <c r="N327" s="534"/>
      <c r="O327" s="534"/>
      <c r="P327" s="534"/>
      <c r="Q327" s="534"/>
      <c r="R327" s="534"/>
      <c r="S327" s="534"/>
      <c r="T327" s="534"/>
      <c r="U327" s="534"/>
      <c r="V327" s="534"/>
      <c r="W327" s="534"/>
      <c r="X327" s="534"/>
      <c r="Y327" s="534"/>
      <c r="Z327" s="534"/>
      <c r="AA327" s="534"/>
      <c r="AB327" s="534"/>
      <c r="AC327" s="534"/>
      <c r="AD327" s="534"/>
      <c r="AE327" s="534"/>
      <c r="AH327" s="795"/>
    </row>
    <row r="328" spans="1:34" s="540" customFormat="1" x14ac:dyDescent="0.25">
      <c r="A328" s="795"/>
      <c r="B328" s="534"/>
      <c r="C328" s="534"/>
      <c r="D328" s="534"/>
      <c r="E328" s="534"/>
      <c r="F328" s="534"/>
      <c r="G328" s="534"/>
      <c r="H328" s="535"/>
      <c r="I328" s="534"/>
      <c r="J328" s="535"/>
      <c r="K328" s="534"/>
      <c r="L328" s="534"/>
      <c r="M328" s="534"/>
      <c r="N328" s="534"/>
      <c r="O328" s="534"/>
      <c r="P328" s="534"/>
      <c r="Q328" s="534"/>
      <c r="R328" s="534"/>
      <c r="S328" s="534"/>
      <c r="T328" s="534"/>
      <c r="U328" s="534"/>
      <c r="V328" s="534"/>
      <c r="W328" s="534"/>
      <c r="X328" s="534"/>
      <c r="Y328" s="534"/>
      <c r="Z328" s="534"/>
      <c r="AA328" s="534"/>
      <c r="AB328" s="534"/>
      <c r="AC328" s="534"/>
      <c r="AD328" s="534"/>
      <c r="AE328" s="534"/>
      <c r="AH328" s="795"/>
    </row>
    <row r="329" spans="1:34" s="540" customFormat="1" x14ac:dyDescent="0.25">
      <c r="A329" s="795"/>
      <c r="B329" s="534"/>
      <c r="C329" s="534"/>
      <c r="D329" s="534"/>
      <c r="E329" s="534"/>
      <c r="F329" s="534"/>
      <c r="G329" s="534"/>
      <c r="H329" s="535"/>
      <c r="I329" s="534"/>
      <c r="J329" s="535"/>
      <c r="K329" s="534"/>
      <c r="L329" s="534"/>
      <c r="M329" s="534"/>
      <c r="N329" s="534"/>
      <c r="O329" s="534"/>
      <c r="P329" s="534"/>
      <c r="Q329" s="534"/>
      <c r="R329" s="534"/>
      <c r="S329" s="534"/>
      <c r="T329" s="534"/>
      <c r="U329" s="534"/>
      <c r="V329" s="534"/>
      <c r="W329" s="534"/>
      <c r="X329" s="534"/>
      <c r="Y329" s="534"/>
      <c r="Z329" s="534"/>
      <c r="AA329" s="534"/>
      <c r="AB329" s="534"/>
      <c r="AC329" s="534"/>
      <c r="AD329" s="534"/>
      <c r="AE329" s="534"/>
      <c r="AH329" s="795"/>
    </row>
    <row r="330" spans="1:34" s="540" customFormat="1" x14ac:dyDescent="0.25">
      <c r="A330" s="795"/>
      <c r="B330" s="534"/>
      <c r="C330" s="534"/>
      <c r="D330" s="534"/>
      <c r="E330" s="534"/>
      <c r="F330" s="534"/>
      <c r="G330" s="534"/>
      <c r="H330" s="535"/>
      <c r="I330" s="534"/>
      <c r="J330" s="535"/>
      <c r="K330" s="534"/>
      <c r="L330" s="534"/>
      <c r="M330" s="534"/>
      <c r="N330" s="534"/>
      <c r="O330" s="534"/>
      <c r="P330" s="534"/>
      <c r="Q330" s="534"/>
      <c r="R330" s="534"/>
      <c r="S330" s="534"/>
      <c r="T330" s="534"/>
      <c r="U330" s="534"/>
      <c r="V330" s="534"/>
      <c r="W330" s="534"/>
      <c r="X330" s="534"/>
      <c r="Y330" s="534"/>
      <c r="Z330" s="534"/>
      <c r="AA330" s="534"/>
      <c r="AB330" s="534"/>
      <c r="AC330" s="534"/>
      <c r="AD330" s="534"/>
      <c r="AE330" s="534"/>
      <c r="AH330" s="795"/>
    </row>
    <row r="331" spans="1:34" s="540" customFormat="1" x14ac:dyDescent="0.25">
      <c r="A331" s="739"/>
      <c r="B331" s="534"/>
      <c r="C331" s="534"/>
      <c r="D331" s="534"/>
      <c r="E331" s="534"/>
      <c r="F331" s="534"/>
      <c r="G331" s="534"/>
      <c r="H331" s="535"/>
      <c r="I331" s="534"/>
      <c r="J331" s="535"/>
      <c r="K331" s="534"/>
      <c r="L331" s="534"/>
      <c r="M331" s="534"/>
      <c r="N331" s="534"/>
      <c r="O331" s="534"/>
      <c r="P331" s="534"/>
      <c r="Q331" s="534"/>
      <c r="R331" s="534"/>
      <c r="S331" s="534"/>
      <c r="T331" s="534"/>
      <c r="U331" s="534"/>
      <c r="V331" s="534"/>
      <c r="W331" s="534"/>
      <c r="X331" s="534"/>
      <c r="Y331" s="534"/>
      <c r="Z331" s="534"/>
      <c r="AA331" s="534"/>
      <c r="AB331" s="534"/>
      <c r="AC331" s="534"/>
      <c r="AD331" s="534"/>
      <c r="AE331" s="534"/>
      <c r="AH331" s="795"/>
    </row>
    <row r="332" spans="1:34" x14ac:dyDescent="0.25">
      <c r="A332" s="739"/>
    </row>
  </sheetData>
  <mergeCells count="38">
    <mergeCell ref="AB2:AE2"/>
    <mergeCell ref="H3:AC3"/>
    <mergeCell ref="AD3:AE3"/>
    <mergeCell ref="B4:AG4"/>
    <mergeCell ref="B5:B8"/>
    <mergeCell ref="C5:C8"/>
    <mergeCell ref="G5:G8"/>
    <mergeCell ref="H5:H8"/>
    <mergeCell ref="I5:I8"/>
    <mergeCell ref="J5:J8"/>
    <mergeCell ref="AG5:AG8"/>
    <mergeCell ref="AH5:AH8"/>
    <mergeCell ref="K6:K8"/>
    <mergeCell ref="L6:O6"/>
    <mergeCell ref="P6:P8"/>
    <mergeCell ref="Q6:Q8"/>
    <mergeCell ref="R6:R8"/>
    <mergeCell ref="AA6:AA8"/>
    <mergeCell ref="AB6:AB8"/>
    <mergeCell ref="K5:U5"/>
    <mergeCell ref="V5:AE5"/>
    <mergeCell ref="AF5:AF8"/>
    <mergeCell ref="B9:AH9"/>
    <mergeCell ref="C38:O38"/>
    <mergeCell ref="AC6:AC8"/>
    <mergeCell ref="AD6:AE6"/>
    <mergeCell ref="L7:L8"/>
    <mergeCell ref="M7:O7"/>
    <mergeCell ref="T7:T8"/>
    <mergeCell ref="U7:U8"/>
    <mergeCell ref="W7:W8"/>
    <mergeCell ref="X7:Z7"/>
    <mergeCell ref="AD7:AD8"/>
    <mergeCell ref="AE7:AE8"/>
    <mergeCell ref="S6:S8"/>
    <mergeCell ref="T6:U6"/>
    <mergeCell ref="V6:V8"/>
    <mergeCell ref="W6:Z6"/>
  </mergeCells>
  <pageMargins left="0.25" right="0.25" top="0.75" bottom="0.75" header="0.3" footer="0.3"/>
  <pageSetup paperSize="9" scale="5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5"/>
  <sheetViews>
    <sheetView workbookViewId="0">
      <selection sqref="A1:XFD1048576"/>
    </sheetView>
  </sheetViews>
  <sheetFormatPr defaultRowHeight="15" x14ac:dyDescent="0.25"/>
  <cols>
    <col min="1" max="1" width="9.28515625" customWidth="1"/>
    <col min="2" max="2" width="27.7109375" customWidth="1"/>
    <col min="3" max="5" width="5.140625" hidden="1" customWidth="1"/>
    <col min="6" max="6" width="10.28515625" hidden="1" customWidth="1"/>
    <col min="7" max="7" width="7" style="1" customWidth="1"/>
    <col min="8" max="8" width="7" hidden="1" customWidth="1"/>
    <col min="9" max="9" width="8.85546875" style="1" customWidth="1"/>
    <col min="10" max="14" width="6.5703125" customWidth="1"/>
    <col min="15" max="15" width="7.42578125" customWidth="1"/>
    <col min="16" max="16" width="6.5703125" customWidth="1"/>
    <col min="17" max="17" width="6.5703125" hidden="1" customWidth="1"/>
    <col min="18" max="20" width="6.5703125" customWidth="1"/>
    <col min="21" max="23" width="7.140625" customWidth="1"/>
    <col min="24" max="30" width="7" customWidth="1"/>
    <col min="31" max="31" width="9.5703125" hidden="1" customWidth="1"/>
    <col min="32" max="32" width="12.28515625" hidden="1" customWidth="1"/>
    <col min="33" max="33" width="26.7109375" style="201" customWidth="1"/>
  </cols>
  <sheetData>
    <row r="1" spans="1:33" ht="0.75" customHeight="1" x14ac:dyDescent="0.25"/>
    <row r="2" spans="1:33" ht="15" customHeight="1" x14ac:dyDescent="0.3">
      <c r="AA2" s="1736"/>
      <c r="AB2" s="1736"/>
      <c r="AC2" s="1736"/>
      <c r="AD2" s="1736"/>
      <c r="AE2" s="2"/>
    </row>
    <row r="3" spans="1:33" ht="36" customHeight="1" x14ac:dyDescent="0.35">
      <c r="G3" s="1737" t="s">
        <v>0</v>
      </c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8"/>
      <c r="Y3" s="1738"/>
      <c r="Z3" s="1738"/>
      <c r="AA3" s="1738"/>
      <c r="AB3" s="1738"/>
      <c r="AC3" s="3" t="s">
        <v>381</v>
      </c>
      <c r="AD3" s="3"/>
      <c r="AE3" s="3"/>
      <c r="AF3" s="3"/>
    </row>
    <row r="4" spans="1:33" ht="21.75" customHeight="1" thickBot="1" x14ac:dyDescent="0.35">
      <c r="A4" s="1739" t="s">
        <v>272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1739"/>
      <c r="AE4" s="1739"/>
      <c r="AF4" s="1739"/>
    </row>
    <row r="5" spans="1:33" s="4" customFormat="1" ht="25.5" customHeight="1" thickBot="1" x14ac:dyDescent="0.3">
      <c r="A5" s="1740" t="s">
        <v>2</v>
      </c>
      <c r="B5" s="1741" t="s">
        <v>3</v>
      </c>
      <c r="C5" s="5"/>
      <c r="D5" s="5"/>
      <c r="E5" s="5"/>
      <c r="F5" s="1740" t="s">
        <v>4</v>
      </c>
      <c r="G5" s="1740" t="s">
        <v>5</v>
      </c>
      <c r="H5" s="1742" t="s">
        <v>6</v>
      </c>
      <c r="I5" s="1745" t="s">
        <v>7</v>
      </c>
      <c r="J5" s="1748" t="s">
        <v>382</v>
      </c>
      <c r="K5" s="1748"/>
      <c r="L5" s="1748"/>
      <c r="M5" s="1748"/>
      <c r="N5" s="1748"/>
      <c r="O5" s="1748"/>
      <c r="P5" s="1748"/>
      <c r="Q5" s="1748"/>
      <c r="R5" s="1748"/>
      <c r="S5" s="1748"/>
      <c r="T5" s="1749"/>
      <c r="U5" s="1748" t="s">
        <v>383</v>
      </c>
      <c r="V5" s="1748"/>
      <c r="W5" s="1748"/>
      <c r="X5" s="1748"/>
      <c r="Y5" s="1748"/>
      <c r="Z5" s="1748"/>
      <c r="AA5" s="1748"/>
      <c r="AB5" s="1748"/>
      <c r="AC5" s="1748"/>
      <c r="AD5" s="1749"/>
      <c r="AE5" s="1750" t="s">
        <v>10</v>
      </c>
      <c r="AF5" s="1794" t="s">
        <v>11</v>
      </c>
      <c r="AG5" s="827"/>
    </row>
    <row r="6" spans="1:33" s="4" customFormat="1" ht="27.75" customHeight="1" thickBot="1" x14ac:dyDescent="0.3">
      <c r="A6" s="1740"/>
      <c r="B6" s="1741"/>
      <c r="C6" s="5"/>
      <c r="D6" s="5"/>
      <c r="E6" s="5"/>
      <c r="F6" s="1740"/>
      <c r="G6" s="1740"/>
      <c r="H6" s="1743"/>
      <c r="I6" s="1746"/>
      <c r="J6" s="1756" t="s">
        <v>12</v>
      </c>
      <c r="K6" s="1728" t="s">
        <v>13</v>
      </c>
      <c r="L6" s="1729"/>
      <c r="M6" s="1729"/>
      <c r="N6" s="1722"/>
      <c r="O6" s="1723" t="s">
        <v>14</v>
      </c>
      <c r="P6" s="1723" t="s">
        <v>15</v>
      </c>
      <c r="Q6" s="1723" t="s">
        <v>16</v>
      </c>
      <c r="R6" s="1723" t="s">
        <v>116</v>
      </c>
      <c r="S6" s="1803" t="s">
        <v>18</v>
      </c>
      <c r="T6" s="1804"/>
      <c r="U6" s="1734" t="s">
        <v>12</v>
      </c>
      <c r="V6" s="1728" t="s">
        <v>13</v>
      </c>
      <c r="W6" s="1729"/>
      <c r="X6" s="1729"/>
      <c r="Y6" s="1722"/>
      <c r="Z6" s="1723" t="s">
        <v>14</v>
      </c>
      <c r="AA6" s="1723" t="s">
        <v>15</v>
      </c>
      <c r="AB6" s="1723" t="s">
        <v>116</v>
      </c>
      <c r="AC6" s="1803" t="s">
        <v>18</v>
      </c>
      <c r="AD6" s="1804"/>
      <c r="AE6" s="1751"/>
      <c r="AF6" s="1795"/>
      <c r="AG6" s="827"/>
    </row>
    <row r="7" spans="1:33" s="4" customFormat="1" ht="18" customHeight="1" thickBot="1" x14ac:dyDescent="0.3">
      <c r="A7" s="1740"/>
      <c r="B7" s="1741"/>
      <c r="C7" s="5"/>
      <c r="D7" s="5"/>
      <c r="E7" s="5"/>
      <c r="F7" s="1740"/>
      <c r="G7" s="1740"/>
      <c r="H7" s="1743"/>
      <c r="I7" s="1746"/>
      <c r="J7" s="1743"/>
      <c r="K7" s="1723" t="s">
        <v>12</v>
      </c>
      <c r="L7" s="1728" t="s">
        <v>19</v>
      </c>
      <c r="M7" s="1729"/>
      <c r="N7" s="1722"/>
      <c r="O7" s="1724"/>
      <c r="P7" s="1724"/>
      <c r="Q7" s="1724"/>
      <c r="R7" s="1724"/>
      <c r="S7" s="1730" t="s">
        <v>118</v>
      </c>
      <c r="T7" s="1732" t="s">
        <v>119</v>
      </c>
      <c r="U7" s="1734"/>
      <c r="V7" s="1723" t="s">
        <v>12</v>
      </c>
      <c r="W7" s="1728" t="s">
        <v>19</v>
      </c>
      <c r="X7" s="1729"/>
      <c r="Y7" s="1722"/>
      <c r="Z7" s="1724"/>
      <c r="AA7" s="1724"/>
      <c r="AB7" s="1724"/>
      <c r="AC7" s="1730" t="s">
        <v>118</v>
      </c>
      <c r="AD7" s="1732" t="s">
        <v>119</v>
      </c>
      <c r="AE7" s="1751"/>
      <c r="AF7" s="1795"/>
      <c r="AG7" s="827"/>
    </row>
    <row r="8" spans="1:33" s="4" customFormat="1" ht="168.75" customHeight="1" thickBot="1" x14ac:dyDescent="0.3">
      <c r="A8" s="1740"/>
      <c r="B8" s="1741"/>
      <c r="C8" s="5"/>
      <c r="D8" s="5"/>
      <c r="E8" s="5"/>
      <c r="F8" s="1740"/>
      <c r="G8" s="1740"/>
      <c r="H8" s="1744"/>
      <c r="I8" s="1747"/>
      <c r="J8" s="1744"/>
      <c r="K8" s="1725"/>
      <c r="L8" s="6" t="s">
        <v>22</v>
      </c>
      <c r="M8" s="6" t="s">
        <v>23</v>
      </c>
      <c r="N8" s="6" t="s">
        <v>24</v>
      </c>
      <c r="O8" s="1725"/>
      <c r="P8" s="1725"/>
      <c r="Q8" s="1725"/>
      <c r="R8" s="1725"/>
      <c r="S8" s="1731"/>
      <c r="T8" s="1733"/>
      <c r="U8" s="1735"/>
      <c r="V8" s="1725"/>
      <c r="W8" s="6" t="s">
        <v>22</v>
      </c>
      <c r="X8" s="6" t="s">
        <v>23</v>
      </c>
      <c r="Y8" s="6" t="s">
        <v>24</v>
      </c>
      <c r="Z8" s="1725"/>
      <c r="AA8" s="1725"/>
      <c r="AB8" s="1725"/>
      <c r="AC8" s="1731"/>
      <c r="AD8" s="1733"/>
      <c r="AE8" s="1752"/>
      <c r="AF8" s="1796"/>
      <c r="AG8" s="827"/>
    </row>
    <row r="9" spans="1:33" s="4" customFormat="1" ht="18.75" customHeight="1" thickBot="1" x14ac:dyDescent="0.3">
      <c r="A9" s="417"/>
      <c r="B9" s="828"/>
      <c r="C9" s="205"/>
      <c r="D9" s="205"/>
      <c r="E9" s="205"/>
      <c r="F9" s="205"/>
      <c r="G9" s="743"/>
      <c r="H9" s="208"/>
      <c r="I9" s="205"/>
      <c r="J9" s="208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8"/>
      <c r="V9" s="205"/>
      <c r="W9" s="205"/>
      <c r="X9" s="205"/>
      <c r="Y9" s="205"/>
      <c r="Z9" s="205"/>
      <c r="AA9" s="205"/>
      <c r="AB9" s="205"/>
      <c r="AC9" s="205"/>
      <c r="AD9" s="205"/>
      <c r="AE9" s="208"/>
      <c r="AF9" s="746"/>
      <c r="AG9" s="205"/>
    </row>
    <row r="10" spans="1:33" s="7" customFormat="1" ht="39.75" customHeight="1" thickBot="1" x14ac:dyDescent="0.3">
      <c r="A10" s="829" t="s">
        <v>307</v>
      </c>
      <c r="B10" s="214" t="s">
        <v>308</v>
      </c>
      <c r="C10" s="830"/>
      <c r="D10" s="830"/>
      <c r="E10" s="830"/>
      <c r="F10" s="831" t="s">
        <v>57</v>
      </c>
      <c r="G10" s="832">
        <v>54</v>
      </c>
      <c r="H10" s="833"/>
      <c r="I10" s="834">
        <f>J10+U10</f>
        <v>54</v>
      </c>
      <c r="J10" s="835">
        <f>K10+O10</f>
        <v>54</v>
      </c>
      <c r="K10" s="836">
        <f>SUM(L10:N10)</f>
        <v>34</v>
      </c>
      <c r="L10" s="836">
        <v>22</v>
      </c>
      <c r="M10" s="836"/>
      <c r="N10" s="836">
        <v>12</v>
      </c>
      <c r="O10" s="836">
        <v>20</v>
      </c>
      <c r="P10" s="836"/>
      <c r="Q10" s="836"/>
      <c r="R10" s="836"/>
      <c r="S10" s="836" t="s">
        <v>58</v>
      </c>
      <c r="T10" s="834"/>
      <c r="U10" s="835"/>
      <c r="V10" s="836"/>
      <c r="W10" s="836"/>
      <c r="X10" s="836"/>
      <c r="Y10" s="836"/>
      <c r="Z10" s="836"/>
      <c r="AA10" s="836"/>
      <c r="AB10" s="836"/>
      <c r="AC10" s="836"/>
      <c r="AD10" s="834"/>
      <c r="AE10" s="12"/>
      <c r="AF10" s="13"/>
      <c r="AG10" s="837"/>
    </row>
    <row r="11" spans="1:33" s="7" customFormat="1" ht="29.25" customHeight="1" thickBot="1" x14ac:dyDescent="0.3">
      <c r="A11" s="829" t="s">
        <v>309</v>
      </c>
      <c r="B11" s="214" t="s">
        <v>310</v>
      </c>
      <c r="C11" s="830"/>
      <c r="D11" s="830"/>
      <c r="E11" s="830"/>
      <c r="F11" s="831" t="s">
        <v>311</v>
      </c>
      <c r="G11" s="832">
        <v>216</v>
      </c>
      <c r="H11" s="833"/>
      <c r="I11" s="834">
        <f t="shared" ref="I11:I26" si="0">J11+U11</f>
        <v>128</v>
      </c>
      <c r="J11" s="835">
        <f t="shared" ref="J11:J22" si="1">K11+O11</f>
        <v>64</v>
      </c>
      <c r="K11" s="836">
        <f t="shared" ref="K11:K22" si="2">SUM(L11:N11)</f>
        <v>32</v>
      </c>
      <c r="L11" s="836"/>
      <c r="M11" s="836"/>
      <c r="N11" s="836">
        <v>32</v>
      </c>
      <c r="O11" s="836">
        <v>32</v>
      </c>
      <c r="P11" s="836"/>
      <c r="Q11" s="836"/>
      <c r="R11" s="836"/>
      <c r="S11" s="836"/>
      <c r="T11" s="834" t="s">
        <v>30</v>
      </c>
      <c r="U11" s="835">
        <f t="shared" ref="U11:U26" si="3">V11+Z11</f>
        <v>64</v>
      </c>
      <c r="V11" s="836">
        <f t="shared" ref="V11:V26" si="4">SUM(W11:Y11)</f>
        <v>32</v>
      </c>
      <c r="W11" s="836"/>
      <c r="X11" s="836"/>
      <c r="Y11" s="836">
        <v>32</v>
      </c>
      <c r="Z11" s="836">
        <v>32</v>
      </c>
      <c r="AA11" s="836"/>
      <c r="AB11" s="836"/>
      <c r="AC11" s="836"/>
      <c r="AD11" s="834" t="s">
        <v>30</v>
      </c>
      <c r="AE11" s="12"/>
      <c r="AF11" s="13"/>
      <c r="AG11" s="837"/>
    </row>
    <row r="12" spans="1:33" s="848" customFormat="1" ht="23.25" customHeight="1" thickBot="1" x14ac:dyDescent="0.3">
      <c r="A12" s="829" t="s">
        <v>312</v>
      </c>
      <c r="B12" s="214" t="s">
        <v>313</v>
      </c>
      <c r="C12" s="838"/>
      <c r="D12" s="838"/>
      <c r="E12" s="838"/>
      <c r="F12" s="839" t="s">
        <v>314</v>
      </c>
      <c r="G12" s="840">
        <v>270</v>
      </c>
      <c r="H12" s="841"/>
      <c r="I12" s="834">
        <f t="shared" si="0"/>
        <v>196</v>
      </c>
      <c r="J12" s="835">
        <f t="shared" si="1"/>
        <v>98</v>
      </c>
      <c r="K12" s="836">
        <f t="shared" si="2"/>
        <v>64</v>
      </c>
      <c r="L12" s="836"/>
      <c r="M12" s="836"/>
      <c r="N12" s="842">
        <v>64</v>
      </c>
      <c r="O12" s="843">
        <v>34</v>
      </c>
      <c r="P12" s="843"/>
      <c r="Q12" s="843"/>
      <c r="R12" s="843"/>
      <c r="S12" s="843"/>
      <c r="T12" s="844" t="s">
        <v>30</v>
      </c>
      <c r="U12" s="835">
        <f t="shared" si="3"/>
        <v>98</v>
      </c>
      <c r="V12" s="836">
        <f t="shared" si="4"/>
        <v>64</v>
      </c>
      <c r="W12" s="843"/>
      <c r="X12" s="843"/>
      <c r="Y12" s="842">
        <v>64</v>
      </c>
      <c r="Z12" s="843">
        <v>34</v>
      </c>
      <c r="AA12" s="843"/>
      <c r="AB12" s="843"/>
      <c r="AC12" s="843"/>
      <c r="AD12" s="844" t="s">
        <v>30</v>
      </c>
      <c r="AE12" s="845"/>
      <c r="AF12" s="846"/>
      <c r="AG12" s="847"/>
    </row>
    <row r="13" spans="1:33" s="7" customFormat="1" ht="28.5" customHeight="1" thickBot="1" x14ac:dyDescent="0.3">
      <c r="A13" s="829" t="s">
        <v>315</v>
      </c>
      <c r="B13" s="214" t="s">
        <v>294</v>
      </c>
      <c r="C13" s="830"/>
      <c r="D13" s="830"/>
      <c r="E13" s="830"/>
      <c r="F13" s="831" t="s">
        <v>73</v>
      </c>
      <c r="G13" s="832">
        <v>162</v>
      </c>
      <c r="H13" s="849"/>
      <c r="I13" s="834">
        <f t="shared" si="0"/>
        <v>162</v>
      </c>
      <c r="J13" s="835"/>
      <c r="K13" s="836"/>
      <c r="L13" s="836"/>
      <c r="M13" s="850"/>
      <c r="N13" s="850"/>
      <c r="O13" s="850"/>
      <c r="P13" s="850"/>
      <c r="Q13" s="850"/>
      <c r="R13" s="850"/>
      <c r="S13" s="850"/>
      <c r="T13" s="851"/>
      <c r="U13" s="835">
        <f t="shared" si="3"/>
        <v>162</v>
      </c>
      <c r="V13" s="836">
        <f t="shared" si="4"/>
        <v>90</v>
      </c>
      <c r="W13" s="850">
        <v>64</v>
      </c>
      <c r="X13" s="850"/>
      <c r="Y13" s="850">
        <v>26</v>
      </c>
      <c r="Z13" s="850">
        <v>72</v>
      </c>
      <c r="AA13" s="850"/>
      <c r="AB13" s="850"/>
      <c r="AC13" s="850" t="s">
        <v>58</v>
      </c>
      <c r="AD13" s="851"/>
      <c r="AE13" s="30" t="s">
        <v>384</v>
      </c>
      <c r="AF13" s="852"/>
      <c r="AG13" s="837"/>
    </row>
    <row r="14" spans="1:33" s="7" customFormat="1" ht="43.5" customHeight="1" thickBot="1" x14ac:dyDescent="0.3">
      <c r="A14" s="829"/>
      <c r="B14" s="214" t="s">
        <v>385</v>
      </c>
      <c r="C14" s="830"/>
      <c r="D14" s="830"/>
      <c r="E14" s="830"/>
      <c r="F14" s="831"/>
      <c r="G14" s="832">
        <v>108</v>
      </c>
      <c r="H14" s="849"/>
      <c r="I14" s="834">
        <f t="shared" si="0"/>
        <v>108</v>
      </c>
      <c r="J14" s="835">
        <f t="shared" si="1"/>
        <v>108</v>
      </c>
      <c r="K14" s="836">
        <f t="shared" si="2"/>
        <v>74</v>
      </c>
      <c r="L14" s="836">
        <v>38</v>
      </c>
      <c r="M14" s="850"/>
      <c r="N14" s="850">
        <v>36</v>
      </c>
      <c r="O14" s="850">
        <v>34</v>
      </c>
      <c r="P14" s="850"/>
      <c r="Q14" s="850"/>
      <c r="R14" s="850"/>
      <c r="S14" s="850" t="s">
        <v>58</v>
      </c>
      <c r="T14" s="851"/>
      <c r="U14" s="835"/>
      <c r="V14" s="836"/>
      <c r="W14" s="850"/>
      <c r="X14" s="850"/>
      <c r="Y14" s="850"/>
      <c r="Z14" s="850"/>
      <c r="AA14" s="850"/>
      <c r="AB14" s="850"/>
      <c r="AC14" s="850"/>
      <c r="AD14" s="851"/>
      <c r="AE14" s="30"/>
      <c r="AF14" s="852"/>
      <c r="AG14" s="837"/>
    </row>
    <row r="15" spans="1:33" s="7" customFormat="1" ht="32.25" customHeight="1" thickBot="1" x14ac:dyDescent="0.3">
      <c r="A15" s="829" t="s">
        <v>386</v>
      </c>
      <c r="B15" s="214" t="s">
        <v>387</v>
      </c>
      <c r="C15" s="853"/>
      <c r="D15" s="853"/>
      <c r="E15" s="853"/>
      <c r="F15" s="831" t="s">
        <v>147</v>
      </c>
      <c r="G15" s="832">
        <v>108</v>
      </c>
      <c r="H15" s="833"/>
      <c r="I15" s="834">
        <f t="shared" si="0"/>
        <v>108</v>
      </c>
      <c r="J15" s="835">
        <f t="shared" si="1"/>
        <v>108</v>
      </c>
      <c r="K15" s="836">
        <f t="shared" si="2"/>
        <v>64</v>
      </c>
      <c r="L15" s="854">
        <v>32</v>
      </c>
      <c r="M15" s="854">
        <v>12</v>
      </c>
      <c r="N15" s="854">
        <v>20</v>
      </c>
      <c r="O15" s="854">
        <v>44</v>
      </c>
      <c r="P15" s="836"/>
      <c r="Q15" s="836"/>
      <c r="R15" s="836"/>
      <c r="S15" s="836"/>
      <c r="T15" s="834" t="s">
        <v>62</v>
      </c>
      <c r="U15" s="835"/>
      <c r="V15" s="836"/>
      <c r="W15" s="854"/>
      <c r="X15" s="854"/>
      <c r="Y15" s="854"/>
      <c r="Z15" s="854"/>
      <c r="AA15" s="836"/>
      <c r="AB15" s="836"/>
      <c r="AC15" s="854"/>
      <c r="AD15" s="834"/>
      <c r="AE15" s="30"/>
      <c r="AF15" s="855"/>
      <c r="AG15" s="837"/>
    </row>
    <row r="16" spans="1:33" s="7" customFormat="1" ht="24" customHeight="1" thickBot="1" x14ac:dyDescent="0.3">
      <c r="A16" s="829" t="s">
        <v>244</v>
      </c>
      <c r="B16" s="214" t="s">
        <v>388</v>
      </c>
      <c r="C16" s="856"/>
      <c r="D16" s="210"/>
      <c r="E16" s="856"/>
      <c r="F16" s="831" t="s">
        <v>147</v>
      </c>
      <c r="G16" s="832">
        <v>108</v>
      </c>
      <c r="H16" s="833"/>
      <c r="I16" s="834">
        <f t="shared" si="0"/>
        <v>108</v>
      </c>
      <c r="J16" s="835">
        <f t="shared" si="1"/>
        <v>108</v>
      </c>
      <c r="K16" s="836">
        <f t="shared" si="2"/>
        <v>66</v>
      </c>
      <c r="L16" s="854">
        <v>22</v>
      </c>
      <c r="M16" s="854"/>
      <c r="N16" s="854">
        <v>44</v>
      </c>
      <c r="O16" s="854">
        <v>42</v>
      </c>
      <c r="P16" s="836"/>
      <c r="Q16" s="836"/>
      <c r="R16" s="836"/>
      <c r="S16" s="836"/>
      <c r="T16" s="834" t="s">
        <v>62</v>
      </c>
      <c r="U16" s="835"/>
      <c r="V16" s="836"/>
      <c r="W16" s="854"/>
      <c r="X16" s="854"/>
      <c r="Y16" s="854"/>
      <c r="Z16" s="854"/>
      <c r="AA16" s="836"/>
      <c r="AB16" s="836"/>
      <c r="AC16" s="836"/>
      <c r="AD16" s="834"/>
      <c r="AE16" s="30"/>
      <c r="AF16" s="855"/>
      <c r="AG16" s="837"/>
    </row>
    <row r="17" spans="1:35" s="7" customFormat="1" ht="32.25" customHeight="1" thickBot="1" x14ac:dyDescent="0.3">
      <c r="A17" s="829" t="s">
        <v>389</v>
      </c>
      <c r="B17" s="214" t="s">
        <v>390</v>
      </c>
      <c r="C17" s="853"/>
      <c r="D17" s="853"/>
      <c r="E17" s="853"/>
      <c r="F17" s="831" t="s">
        <v>57</v>
      </c>
      <c r="G17" s="832">
        <v>54</v>
      </c>
      <c r="H17" s="836"/>
      <c r="I17" s="834">
        <f t="shared" si="0"/>
        <v>54</v>
      </c>
      <c r="J17" s="835"/>
      <c r="K17" s="836"/>
      <c r="L17" s="854"/>
      <c r="M17" s="854"/>
      <c r="N17" s="854"/>
      <c r="O17" s="854"/>
      <c r="P17" s="836"/>
      <c r="Q17" s="836"/>
      <c r="R17" s="836"/>
      <c r="S17" s="836"/>
      <c r="T17" s="834"/>
      <c r="U17" s="835">
        <f t="shared" si="3"/>
        <v>54</v>
      </c>
      <c r="V17" s="836">
        <f t="shared" si="4"/>
        <v>36</v>
      </c>
      <c r="W17" s="854">
        <v>20</v>
      </c>
      <c r="X17" s="854"/>
      <c r="Y17" s="854">
        <v>16</v>
      </c>
      <c r="Z17" s="854">
        <v>18</v>
      </c>
      <c r="AA17" s="836"/>
      <c r="AB17" s="836"/>
      <c r="AC17" s="836"/>
      <c r="AD17" s="834" t="s">
        <v>62</v>
      </c>
      <c r="AE17" s="30"/>
      <c r="AF17" s="855"/>
      <c r="AG17" s="837"/>
    </row>
    <row r="18" spans="1:35" s="551" customFormat="1" ht="21.75" customHeight="1" thickBot="1" x14ac:dyDescent="0.25">
      <c r="A18" s="829" t="s">
        <v>321</v>
      </c>
      <c r="B18" s="214" t="s">
        <v>391</v>
      </c>
      <c r="C18" s="853"/>
      <c r="D18" s="853"/>
      <c r="E18" s="853"/>
      <c r="F18" s="831" t="s">
        <v>311</v>
      </c>
      <c r="G18" s="832">
        <v>216</v>
      </c>
      <c r="H18" s="836"/>
      <c r="I18" s="834">
        <f t="shared" si="0"/>
        <v>216</v>
      </c>
      <c r="J18" s="835">
        <f t="shared" si="1"/>
        <v>118</v>
      </c>
      <c r="K18" s="836">
        <f t="shared" si="2"/>
        <v>52</v>
      </c>
      <c r="L18" s="854">
        <v>32</v>
      </c>
      <c r="M18" s="854">
        <v>20</v>
      </c>
      <c r="N18" s="854"/>
      <c r="O18" s="854">
        <v>66</v>
      </c>
      <c r="P18" s="836"/>
      <c r="Q18" s="836"/>
      <c r="R18" s="836"/>
      <c r="S18" s="836"/>
      <c r="T18" s="834" t="s">
        <v>30</v>
      </c>
      <c r="U18" s="835">
        <f t="shared" si="3"/>
        <v>98</v>
      </c>
      <c r="V18" s="836">
        <f t="shared" si="4"/>
        <v>40</v>
      </c>
      <c r="W18" s="850">
        <v>28</v>
      </c>
      <c r="X18" s="850">
        <v>12</v>
      </c>
      <c r="Y18" s="854"/>
      <c r="Z18" s="854">
        <v>58</v>
      </c>
      <c r="AA18" s="836"/>
      <c r="AB18" s="836"/>
      <c r="AC18" s="836" t="s">
        <v>58</v>
      </c>
      <c r="AD18" s="834"/>
      <c r="AE18" s="568"/>
      <c r="AF18" s="756"/>
      <c r="AG18" s="757"/>
    </row>
    <row r="19" spans="1:35" s="551" customFormat="1" ht="35.25" customHeight="1" thickBot="1" x14ac:dyDescent="0.25">
      <c r="A19" s="829" t="s">
        <v>183</v>
      </c>
      <c r="B19" s="214" t="s">
        <v>392</v>
      </c>
      <c r="C19" s="853"/>
      <c r="D19" s="853"/>
      <c r="E19" s="853"/>
      <c r="F19" s="831" t="s">
        <v>393</v>
      </c>
      <c r="G19" s="832">
        <v>108</v>
      </c>
      <c r="H19" s="833"/>
      <c r="I19" s="834">
        <f t="shared" si="0"/>
        <v>108</v>
      </c>
      <c r="J19" s="835">
        <f t="shared" si="1"/>
        <v>108</v>
      </c>
      <c r="K19" s="836">
        <f t="shared" si="2"/>
        <v>52</v>
      </c>
      <c r="L19" s="854">
        <v>26</v>
      </c>
      <c r="M19" s="854"/>
      <c r="N19" s="854">
        <v>26</v>
      </c>
      <c r="O19" s="854">
        <v>56</v>
      </c>
      <c r="P19" s="836"/>
      <c r="Q19" s="836"/>
      <c r="R19" s="836"/>
      <c r="S19" s="836" t="s">
        <v>58</v>
      </c>
      <c r="T19" s="834"/>
      <c r="U19" s="835">
        <f t="shared" si="3"/>
        <v>0</v>
      </c>
      <c r="V19" s="836">
        <f t="shared" si="4"/>
        <v>0</v>
      </c>
      <c r="W19" s="850"/>
      <c r="X19" s="857"/>
      <c r="Y19" s="858"/>
      <c r="Z19" s="859"/>
      <c r="AA19" s="860"/>
      <c r="AB19" s="860"/>
      <c r="AC19" s="860"/>
      <c r="AD19" s="834"/>
      <c r="AE19" s="568"/>
      <c r="AF19" s="756"/>
      <c r="AG19" s="757"/>
    </row>
    <row r="20" spans="1:35" s="763" customFormat="1" ht="20.25" customHeight="1" thickBot="1" x14ac:dyDescent="0.3">
      <c r="A20" s="829" t="s">
        <v>394</v>
      </c>
      <c r="B20" s="214" t="s">
        <v>395</v>
      </c>
      <c r="C20" s="856"/>
      <c r="D20" s="210"/>
      <c r="E20" s="856"/>
      <c r="F20" s="831" t="s">
        <v>256</v>
      </c>
      <c r="G20" s="832">
        <v>243</v>
      </c>
      <c r="H20" s="861" t="s">
        <v>396</v>
      </c>
      <c r="I20" s="834">
        <f t="shared" si="0"/>
        <v>243</v>
      </c>
      <c r="J20" s="835">
        <f t="shared" si="1"/>
        <v>86</v>
      </c>
      <c r="K20" s="836">
        <f t="shared" si="2"/>
        <v>46</v>
      </c>
      <c r="L20" s="862">
        <v>26</v>
      </c>
      <c r="M20" s="862"/>
      <c r="N20" s="862">
        <v>20</v>
      </c>
      <c r="O20" s="862">
        <v>40</v>
      </c>
      <c r="P20" s="862"/>
      <c r="Q20" s="862"/>
      <c r="R20" s="862"/>
      <c r="S20" s="862"/>
      <c r="T20" s="863" t="s">
        <v>30</v>
      </c>
      <c r="U20" s="835">
        <f t="shared" si="3"/>
        <v>157</v>
      </c>
      <c r="V20" s="836">
        <f t="shared" si="4"/>
        <v>62</v>
      </c>
      <c r="W20" s="854">
        <v>44</v>
      </c>
      <c r="X20" s="854"/>
      <c r="Y20" s="864">
        <v>18</v>
      </c>
      <c r="Z20" s="865">
        <v>95</v>
      </c>
      <c r="AA20" s="836" t="s">
        <v>231</v>
      </c>
      <c r="AB20" s="836"/>
      <c r="AC20" s="836" t="s">
        <v>58</v>
      </c>
      <c r="AD20" s="834"/>
      <c r="AE20" s="556" t="s">
        <v>231</v>
      </c>
      <c r="AF20" s="747"/>
      <c r="AG20" s="762"/>
    </row>
    <row r="21" spans="1:35" s="763" customFormat="1" ht="21.75" customHeight="1" thickBot="1" x14ac:dyDescent="0.3">
      <c r="A21" s="866" t="s">
        <v>397</v>
      </c>
      <c r="B21" s="214" t="s">
        <v>398</v>
      </c>
      <c r="C21" s="830"/>
      <c r="D21" s="830"/>
      <c r="E21" s="830"/>
      <c r="F21" s="831" t="s">
        <v>311</v>
      </c>
      <c r="G21" s="832">
        <v>216</v>
      </c>
      <c r="H21" s="867"/>
      <c r="I21" s="834">
        <f t="shared" si="0"/>
        <v>76</v>
      </c>
      <c r="J21" s="835">
        <f t="shared" si="1"/>
        <v>0</v>
      </c>
      <c r="K21" s="836">
        <f t="shared" si="2"/>
        <v>0</v>
      </c>
      <c r="L21" s="836"/>
      <c r="M21" s="836"/>
      <c r="N21" s="836"/>
      <c r="O21" s="836"/>
      <c r="P21" s="836"/>
      <c r="Q21" s="836"/>
      <c r="R21" s="836"/>
      <c r="S21" s="836"/>
      <c r="T21" s="834"/>
      <c r="U21" s="835">
        <f t="shared" si="3"/>
        <v>76</v>
      </c>
      <c r="V21" s="836">
        <f t="shared" si="4"/>
        <v>32</v>
      </c>
      <c r="W21" s="868">
        <v>20</v>
      </c>
      <c r="X21" s="868"/>
      <c r="Y21" s="836">
        <v>12</v>
      </c>
      <c r="Z21" s="836">
        <v>44</v>
      </c>
      <c r="AA21" s="836"/>
      <c r="AB21" s="836"/>
      <c r="AC21" s="836"/>
      <c r="AD21" s="834" t="s">
        <v>30</v>
      </c>
      <c r="AE21" s="556"/>
      <c r="AF21" s="747"/>
      <c r="AG21" s="762"/>
    </row>
    <row r="22" spans="1:35" s="551" customFormat="1" ht="24" customHeight="1" thickBot="1" x14ac:dyDescent="0.25">
      <c r="A22" s="869" t="s">
        <v>399</v>
      </c>
      <c r="B22" s="214" t="s">
        <v>400</v>
      </c>
      <c r="C22" s="870"/>
      <c r="D22" s="870"/>
      <c r="E22" s="870"/>
      <c r="F22" s="831" t="s">
        <v>85</v>
      </c>
      <c r="G22" s="832">
        <v>135</v>
      </c>
      <c r="H22" s="836"/>
      <c r="I22" s="834">
        <f t="shared" si="0"/>
        <v>135</v>
      </c>
      <c r="J22" s="835">
        <f t="shared" si="1"/>
        <v>57</v>
      </c>
      <c r="K22" s="836">
        <f t="shared" si="2"/>
        <v>28</v>
      </c>
      <c r="L22" s="836">
        <v>16</v>
      </c>
      <c r="M22" s="836"/>
      <c r="N22" s="836">
        <v>12</v>
      </c>
      <c r="O22" s="836">
        <v>29</v>
      </c>
      <c r="P22" s="836"/>
      <c r="Q22" s="836"/>
      <c r="R22" s="836"/>
      <c r="S22" s="836"/>
      <c r="T22" s="834" t="s">
        <v>30</v>
      </c>
      <c r="U22" s="835">
        <f t="shared" si="3"/>
        <v>78</v>
      </c>
      <c r="V22" s="836">
        <f t="shared" si="4"/>
        <v>36</v>
      </c>
      <c r="W22" s="836">
        <v>28</v>
      </c>
      <c r="X22" s="836"/>
      <c r="Y22" s="836">
        <v>8</v>
      </c>
      <c r="Z22" s="836">
        <v>42</v>
      </c>
      <c r="AA22" s="836"/>
      <c r="AB22" s="836"/>
      <c r="AC22" s="836"/>
      <c r="AD22" s="834" t="s">
        <v>62</v>
      </c>
      <c r="AE22" s="556"/>
      <c r="AF22" s="747"/>
      <c r="AG22" s="762"/>
    </row>
    <row r="23" spans="1:35" s="551" customFormat="1" ht="23.25" customHeight="1" thickBot="1" x14ac:dyDescent="0.3">
      <c r="A23" s="866" t="s">
        <v>401</v>
      </c>
      <c r="B23" s="214" t="s">
        <v>402</v>
      </c>
      <c r="C23" s="871"/>
      <c r="D23" s="871"/>
      <c r="E23" s="871"/>
      <c r="F23" s="831" t="s">
        <v>311</v>
      </c>
      <c r="G23" s="832">
        <v>216</v>
      </c>
      <c r="H23" s="833"/>
      <c r="I23" s="834">
        <f t="shared" si="0"/>
        <v>86</v>
      </c>
      <c r="J23" s="835"/>
      <c r="K23" s="836"/>
      <c r="L23" s="836"/>
      <c r="M23" s="836"/>
      <c r="N23" s="836"/>
      <c r="O23" s="836"/>
      <c r="P23" s="836"/>
      <c r="Q23" s="836"/>
      <c r="R23" s="836"/>
      <c r="S23" s="836"/>
      <c r="T23" s="834"/>
      <c r="U23" s="835">
        <f t="shared" si="3"/>
        <v>86</v>
      </c>
      <c r="V23" s="836">
        <f t="shared" si="4"/>
        <v>36</v>
      </c>
      <c r="W23" s="836">
        <v>18</v>
      </c>
      <c r="X23" s="836"/>
      <c r="Y23" s="836">
        <v>18</v>
      </c>
      <c r="Z23" s="836">
        <v>50</v>
      </c>
      <c r="AA23" s="836"/>
      <c r="AB23" s="836"/>
      <c r="AC23" s="836"/>
      <c r="AD23" s="834" t="s">
        <v>30</v>
      </c>
      <c r="AE23" s="556"/>
      <c r="AF23" s="747"/>
      <c r="AG23" s="762"/>
    </row>
    <row r="24" spans="1:35" s="7" customFormat="1" ht="21" customHeight="1" thickBot="1" x14ac:dyDescent="0.3">
      <c r="A24" s="866" t="s">
        <v>403</v>
      </c>
      <c r="B24" s="214" t="s">
        <v>404</v>
      </c>
      <c r="C24" s="856"/>
      <c r="D24" s="210"/>
      <c r="E24" s="856"/>
      <c r="F24" s="831" t="s">
        <v>57</v>
      </c>
      <c r="G24" s="832">
        <v>54</v>
      </c>
      <c r="H24" s="833"/>
      <c r="I24" s="834">
        <f t="shared" si="0"/>
        <v>54</v>
      </c>
      <c r="J24" s="835"/>
      <c r="K24" s="836"/>
      <c r="L24" s="836"/>
      <c r="M24" s="836"/>
      <c r="N24" s="836"/>
      <c r="O24" s="836"/>
      <c r="P24" s="836"/>
      <c r="Q24" s="836"/>
      <c r="R24" s="836"/>
      <c r="S24" s="836"/>
      <c r="T24" s="834"/>
      <c r="U24" s="835">
        <f t="shared" si="3"/>
        <v>54</v>
      </c>
      <c r="V24" s="836">
        <f t="shared" si="4"/>
        <v>32</v>
      </c>
      <c r="W24" s="836">
        <v>18</v>
      </c>
      <c r="X24" s="836"/>
      <c r="Y24" s="836">
        <v>14</v>
      </c>
      <c r="Z24" s="836">
        <v>22</v>
      </c>
      <c r="AA24" s="836"/>
      <c r="AB24" s="836"/>
      <c r="AC24" s="836"/>
      <c r="AD24" s="834" t="s">
        <v>62</v>
      </c>
      <c r="AE24" s="12"/>
      <c r="AF24" s="13"/>
      <c r="AG24" s="762"/>
    </row>
    <row r="25" spans="1:35" s="7" customFormat="1" ht="30.75" customHeight="1" thickBot="1" x14ac:dyDescent="0.3">
      <c r="A25" s="872" t="s">
        <v>405</v>
      </c>
      <c r="B25" s="214" t="s">
        <v>406</v>
      </c>
      <c r="C25" s="873"/>
      <c r="D25" s="873"/>
      <c r="E25" s="873"/>
      <c r="F25" s="873" t="s">
        <v>393</v>
      </c>
      <c r="G25" s="874">
        <v>162</v>
      </c>
      <c r="H25" s="875"/>
      <c r="I25" s="834">
        <f t="shared" si="0"/>
        <v>162</v>
      </c>
      <c r="J25" s="835"/>
      <c r="K25" s="836"/>
      <c r="L25" s="868"/>
      <c r="M25" s="868"/>
      <c r="N25" s="868"/>
      <c r="O25" s="868"/>
      <c r="P25" s="868"/>
      <c r="Q25" s="868"/>
      <c r="R25" s="868"/>
      <c r="S25" s="868"/>
      <c r="T25" s="876"/>
      <c r="U25" s="835">
        <f t="shared" si="3"/>
        <v>162</v>
      </c>
      <c r="V25" s="836">
        <f t="shared" si="4"/>
        <v>100</v>
      </c>
      <c r="W25" s="868">
        <v>64</v>
      </c>
      <c r="X25" s="868">
        <v>26</v>
      </c>
      <c r="Y25" s="868">
        <v>10</v>
      </c>
      <c r="Z25" s="868">
        <v>62</v>
      </c>
      <c r="AA25" s="868"/>
      <c r="AB25" s="868"/>
      <c r="AC25" s="868" t="s">
        <v>58</v>
      </c>
      <c r="AD25" s="876"/>
      <c r="AE25" s="12"/>
      <c r="AF25" s="13"/>
      <c r="AG25" s="837"/>
    </row>
    <row r="26" spans="1:35" s="96" customFormat="1" ht="39.75" customHeight="1" thickBot="1" x14ac:dyDescent="0.3">
      <c r="A26" s="877" t="s">
        <v>194</v>
      </c>
      <c r="B26" s="878" t="s">
        <v>407</v>
      </c>
      <c r="C26" s="877"/>
      <c r="D26" s="878"/>
      <c r="E26" s="877"/>
      <c r="F26" s="879" t="s">
        <v>73</v>
      </c>
      <c r="G26" s="880">
        <v>162</v>
      </c>
      <c r="H26" s="881"/>
      <c r="I26" s="882">
        <f t="shared" si="0"/>
        <v>162</v>
      </c>
      <c r="J26" s="883"/>
      <c r="K26" s="884"/>
      <c r="L26" s="881"/>
      <c r="M26" s="881"/>
      <c r="N26" s="881"/>
      <c r="O26" s="881"/>
      <c r="P26" s="881"/>
      <c r="Q26" s="881"/>
      <c r="R26" s="881"/>
      <c r="S26" s="881"/>
      <c r="T26" s="885"/>
      <c r="U26" s="883">
        <f t="shared" si="3"/>
        <v>162</v>
      </c>
      <c r="V26" s="884">
        <f t="shared" si="4"/>
        <v>144</v>
      </c>
      <c r="W26" s="881"/>
      <c r="X26" s="881"/>
      <c r="Y26" s="881">
        <v>144</v>
      </c>
      <c r="Z26" s="881">
        <v>18</v>
      </c>
      <c r="AA26" s="881"/>
      <c r="AB26" s="881"/>
      <c r="AC26" s="881"/>
      <c r="AD26" s="885" t="s">
        <v>62</v>
      </c>
      <c r="AE26" s="886"/>
      <c r="AF26" s="887"/>
      <c r="AG26" s="888"/>
      <c r="AH26" s="889"/>
      <c r="AI26" s="889"/>
    </row>
    <row r="27" spans="1:35" s="4" customFormat="1" ht="18.75" customHeight="1" thickTop="1" x14ac:dyDescent="0.25">
      <c r="A27" s="890"/>
      <c r="B27" s="891" t="s">
        <v>95</v>
      </c>
      <c r="C27" s="892"/>
      <c r="D27" s="893"/>
      <c r="E27" s="893"/>
      <c r="F27" s="894">
        <f>SUM(F13:F22,F24:F26)</f>
        <v>0</v>
      </c>
      <c r="G27" s="895">
        <f t="shared" ref="G27:O27" si="5">SUM(G10:G26)</f>
        <v>2592</v>
      </c>
      <c r="H27" s="895">
        <f t="shared" si="5"/>
        <v>0</v>
      </c>
      <c r="I27" s="895">
        <f t="shared" si="5"/>
        <v>2160</v>
      </c>
      <c r="J27" s="895">
        <f t="shared" si="5"/>
        <v>909</v>
      </c>
      <c r="K27" s="895">
        <f t="shared" si="5"/>
        <v>512</v>
      </c>
      <c r="L27" s="895">
        <f t="shared" si="5"/>
        <v>214</v>
      </c>
      <c r="M27" s="895">
        <f t="shared" si="5"/>
        <v>32</v>
      </c>
      <c r="N27" s="895">
        <f t="shared" si="5"/>
        <v>266</v>
      </c>
      <c r="O27" s="895">
        <f t="shared" si="5"/>
        <v>397</v>
      </c>
      <c r="P27" s="895"/>
      <c r="Q27" s="895"/>
      <c r="R27" s="895"/>
      <c r="S27" s="895"/>
      <c r="T27" s="896"/>
      <c r="U27" s="895">
        <f t="shared" ref="U27:Z27" si="6">SUM(U10:U26)</f>
        <v>1251</v>
      </c>
      <c r="V27" s="895">
        <f t="shared" si="6"/>
        <v>704</v>
      </c>
      <c r="W27" s="895">
        <f t="shared" si="6"/>
        <v>304</v>
      </c>
      <c r="X27" s="895">
        <f t="shared" si="6"/>
        <v>38</v>
      </c>
      <c r="Y27" s="895">
        <f t="shared" si="6"/>
        <v>362</v>
      </c>
      <c r="Z27" s="895">
        <f t="shared" si="6"/>
        <v>547</v>
      </c>
      <c r="AA27" s="895"/>
      <c r="AB27" s="895"/>
      <c r="AC27" s="895"/>
      <c r="AD27" s="896"/>
      <c r="AE27" s="897"/>
      <c r="AF27" s="898"/>
      <c r="AG27" s="196"/>
    </row>
    <row r="28" spans="1:35" s="4" customFormat="1" ht="18.75" customHeight="1" x14ac:dyDescent="0.25">
      <c r="A28" s="899"/>
      <c r="B28" s="900" t="s">
        <v>96</v>
      </c>
      <c r="C28" s="901"/>
      <c r="D28" s="902"/>
      <c r="E28" s="902"/>
      <c r="F28" s="903"/>
      <c r="G28" s="904"/>
      <c r="H28" s="905"/>
      <c r="I28" s="906"/>
      <c r="J28" s="905"/>
      <c r="K28" s="907">
        <f>K27/16</f>
        <v>32</v>
      </c>
      <c r="L28" s="907"/>
      <c r="M28" s="907"/>
      <c r="N28" s="907"/>
      <c r="O28" s="907"/>
      <c r="P28" s="907"/>
      <c r="Q28" s="907"/>
      <c r="R28" s="907"/>
      <c r="S28" s="907"/>
      <c r="T28" s="906"/>
      <c r="U28" s="905"/>
      <c r="V28" s="908">
        <f>(V27-V26)/17.5</f>
        <v>32</v>
      </c>
      <c r="W28" s="907"/>
      <c r="X28" s="907"/>
      <c r="Y28" s="907"/>
      <c r="Z28" s="907"/>
      <c r="AA28" s="907"/>
      <c r="AB28" s="907"/>
      <c r="AC28" s="907"/>
      <c r="AD28" s="906"/>
      <c r="AE28" s="131"/>
      <c r="AF28" s="909"/>
      <c r="AG28" s="196"/>
    </row>
    <row r="29" spans="1:35" s="4" customFormat="1" ht="18.75" customHeight="1" x14ac:dyDescent="0.25">
      <c r="A29" s="899"/>
      <c r="B29" s="900" t="s">
        <v>97</v>
      </c>
      <c r="C29" s="901"/>
      <c r="D29" s="902"/>
      <c r="E29" s="902"/>
      <c r="F29" s="903"/>
      <c r="G29" s="904"/>
      <c r="H29" s="905"/>
      <c r="I29" s="906"/>
      <c r="J29" s="905"/>
      <c r="K29" s="910"/>
      <c r="L29" s="907"/>
      <c r="M29" s="907"/>
      <c r="N29" s="907"/>
      <c r="O29" s="907"/>
      <c r="P29" s="907"/>
      <c r="Q29" s="907"/>
      <c r="R29" s="907"/>
      <c r="S29" s="907">
        <v>3</v>
      </c>
      <c r="T29" s="906"/>
      <c r="U29" s="905"/>
      <c r="V29" s="907"/>
      <c r="W29" s="907"/>
      <c r="X29" s="907"/>
      <c r="Y29" s="907"/>
      <c r="Z29" s="907"/>
      <c r="AA29" s="907"/>
      <c r="AB29" s="907"/>
      <c r="AC29" s="907">
        <v>4</v>
      </c>
      <c r="AD29" s="906"/>
      <c r="AE29" s="131"/>
      <c r="AF29" s="911"/>
      <c r="AG29" s="196"/>
    </row>
    <row r="30" spans="1:35" s="4" customFormat="1" ht="18.75" customHeight="1" x14ac:dyDescent="0.25">
      <c r="A30" s="899"/>
      <c r="B30" s="900" t="s">
        <v>99</v>
      </c>
      <c r="C30" s="901"/>
      <c r="D30" s="902"/>
      <c r="E30" s="902"/>
      <c r="F30" s="903"/>
      <c r="G30" s="904"/>
      <c r="H30" s="905"/>
      <c r="I30" s="906"/>
      <c r="J30" s="905"/>
      <c r="K30" s="910"/>
      <c r="L30" s="907"/>
      <c r="M30" s="907"/>
      <c r="N30" s="907"/>
      <c r="O30" s="907"/>
      <c r="P30" s="907"/>
      <c r="Q30" s="907"/>
      <c r="R30" s="907"/>
      <c r="S30" s="907"/>
      <c r="T30" s="906" t="s">
        <v>408</v>
      </c>
      <c r="U30" s="905"/>
      <c r="V30" s="907"/>
      <c r="W30" s="907"/>
      <c r="X30" s="907"/>
      <c r="Y30" s="907"/>
      <c r="Z30" s="907"/>
      <c r="AA30" s="907"/>
      <c r="AB30" s="907"/>
      <c r="AC30" s="907"/>
      <c r="AD30" s="906" t="s">
        <v>409</v>
      </c>
      <c r="AE30" s="131"/>
      <c r="AF30" s="911"/>
      <c r="AG30" s="196"/>
    </row>
    <row r="31" spans="1:35" s="4" customFormat="1" ht="32.25" customHeight="1" x14ac:dyDescent="0.25">
      <c r="A31" s="899"/>
      <c r="B31" s="912" t="s">
        <v>102</v>
      </c>
      <c r="C31" s="913"/>
      <c r="D31" s="914"/>
      <c r="E31" s="914"/>
      <c r="F31" s="903"/>
      <c r="G31" s="904"/>
      <c r="H31" s="905"/>
      <c r="I31" s="906"/>
      <c r="J31" s="905"/>
      <c r="K31" s="907"/>
      <c r="L31" s="907"/>
      <c r="M31" s="907"/>
      <c r="N31" s="907"/>
      <c r="O31" s="907"/>
      <c r="P31" s="907"/>
      <c r="Q31" s="907"/>
      <c r="R31" s="907"/>
      <c r="S31" s="907"/>
      <c r="T31" s="906"/>
      <c r="U31" s="905"/>
      <c r="V31" s="907"/>
      <c r="W31" s="907"/>
      <c r="X31" s="907"/>
      <c r="Y31" s="907"/>
      <c r="Z31" s="907"/>
      <c r="AA31" s="907">
        <v>1</v>
      </c>
      <c r="AB31" s="907"/>
      <c r="AC31" s="907"/>
      <c r="AD31" s="906"/>
      <c r="AE31" s="131"/>
      <c r="AF31" s="911"/>
      <c r="AG31" s="196"/>
    </row>
    <row r="32" spans="1:35" s="4" customFormat="1" ht="16.5" customHeight="1" x14ac:dyDescent="0.25">
      <c r="A32" s="915"/>
      <c r="B32" s="916" t="s">
        <v>103</v>
      </c>
      <c r="C32" s="917"/>
      <c r="D32" s="141"/>
      <c r="E32" s="141"/>
      <c r="F32" s="508">
        <f>F27</f>
        <v>0</v>
      </c>
      <c r="G32" s="510">
        <f t="shared" ref="G32:AB32" si="7">G27</f>
        <v>2592</v>
      </c>
      <c r="H32" s="127">
        <f t="shared" si="7"/>
        <v>0</v>
      </c>
      <c r="I32" s="124">
        <f t="shared" si="7"/>
        <v>2160</v>
      </c>
      <c r="J32" s="143">
        <f t="shared" si="7"/>
        <v>909</v>
      </c>
      <c r="K32" s="129">
        <f t="shared" si="7"/>
        <v>512</v>
      </c>
      <c r="L32" s="129">
        <f t="shared" si="7"/>
        <v>214</v>
      </c>
      <c r="M32" s="129">
        <f t="shared" si="7"/>
        <v>32</v>
      </c>
      <c r="N32" s="129">
        <f t="shared" si="7"/>
        <v>266</v>
      </c>
      <c r="O32" s="129">
        <f t="shared" si="7"/>
        <v>397</v>
      </c>
      <c r="P32" s="129">
        <f t="shared" si="7"/>
        <v>0</v>
      </c>
      <c r="Q32" s="129">
        <f t="shared" si="7"/>
        <v>0</v>
      </c>
      <c r="R32" s="129">
        <f t="shared" si="7"/>
        <v>0</v>
      </c>
      <c r="S32" s="129">
        <v>3</v>
      </c>
      <c r="T32" s="906" t="s">
        <v>410</v>
      </c>
      <c r="U32" s="127">
        <f t="shared" si="7"/>
        <v>1251</v>
      </c>
      <c r="V32" s="129">
        <f t="shared" si="7"/>
        <v>704</v>
      </c>
      <c r="W32" s="129">
        <f t="shared" si="7"/>
        <v>304</v>
      </c>
      <c r="X32" s="129">
        <f t="shared" si="7"/>
        <v>38</v>
      </c>
      <c r="Y32" s="129">
        <f t="shared" si="7"/>
        <v>362</v>
      </c>
      <c r="Z32" s="129">
        <f t="shared" si="7"/>
        <v>547</v>
      </c>
      <c r="AA32" s="129">
        <f t="shared" si="7"/>
        <v>0</v>
      </c>
      <c r="AB32" s="129">
        <f t="shared" si="7"/>
        <v>0</v>
      </c>
      <c r="AC32" s="907">
        <v>4</v>
      </c>
      <c r="AD32" s="906" t="s">
        <v>409</v>
      </c>
      <c r="AE32" s="131"/>
      <c r="AF32" s="911"/>
      <c r="AG32" s="196"/>
    </row>
    <row r="33" spans="1:56" s="4" customFormat="1" ht="11.25" customHeight="1" x14ac:dyDescent="0.25">
      <c r="G33" s="145"/>
      <c r="I33" s="145"/>
      <c r="AG33" s="196"/>
    </row>
    <row r="34" spans="1:56" s="4" customFormat="1" ht="21.75" customHeight="1" x14ac:dyDescent="0.3">
      <c r="A34"/>
      <c r="B34" s="180" t="s">
        <v>130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 t="s">
        <v>131</v>
      </c>
      <c r="P34" s="180"/>
      <c r="Q34" s="180"/>
      <c r="R34" s="180"/>
      <c r="S34" s="180"/>
      <c r="T34" s="180"/>
      <c r="U34" s="180"/>
      <c r="V34" s="181"/>
      <c r="W34" s="181"/>
      <c r="X34" s="182"/>
      <c r="Y34" s="183"/>
      <c r="Z34" s="183"/>
      <c r="AA34" s="183"/>
      <c r="AB34" s="183"/>
      <c r="AC34" s="184"/>
      <c r="AD34" s="184"/>
      <c r="AE34" s="182"/>
      <c r="AF34" s="185"/>
      <c r="AG34" s="201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</row>
    <row r="35" spans="1:56" s="4" customFormat="1" ht="15.75" customHeight="1" x14ac:dyDescent="0.25">
      <c r="B35" s="1706"/>
      <c r="C35" s="1706"/>
      <c r="D35" s="1706"/>
      <c r="E35" s="1706"/>
      <c r="F35" s="1706"/>
      <c r="G35" s="1706"/>
      <c r="H35" s="1706"/>
      <c r="I35" s="1706"/>
      <c r="J35" s="1706"/>
      <c r="K35" s="1706"/>
      <c r="L35" s="1706"/>
      <c r="M35" s="1706"/>
      <c r="N35" s="1706"/>
      <c r="V35" s="4" t="s">
        <v>132</v>
      </c>
      <c r="W35" s="187"/>
      <c r="X35" s="188" t="s">
        <v>133</v>
      </c>
      <c r="Y35" s="186"/>
      <c r="Z35" s="186"/>
      <c r="AA35" s="186"/>
      <c r="AB35" s="189"/>
      <c r="AC35" s="190"/>
      <c r="AD35" s="190"/>
      <c r="AE35" s="190"/>
      <c r="AF35" s="190"/>
      <c r="AG35" s="796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</row>
    <row r="36" spans="1:56" s="4" customFormat="1" ht="21.75" customHeight="1" x14ac:dyDescent="0.3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0"/>
      <c r="P36" s="180"/>
      <c r="Q36" s="180"/>
      <c r="R36" s="180"/>
      <c r="S36" s="180"/>
      <c r="T36" s="180"/>
      <c r="U36" s="180"/>
      <c r="V36" s="180"/>
      <c r="W36" s="180"/>
      <c r="X36" s="182"/>
      <c r="Y36" s="182"/>
      <c r="Z36" s="182"/>
      <c r="AA36" s="182"/>
      <c r="AB36" s="192"/>
      <c r="AC36" s="193"/>
      <c r="AD36" s="193"/>
      <c r="AE36" s="193"/>
      <c r="AF36" s="193"/>
      <c r="AG36" s="796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</row>
    <row r="37" spans="1:56" s="4" customFormat="1" ht="23.25" customHeight="1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0" t="s">
        <v>134</v>
      </c>
      <c r="P37" s="180"/>
      <c r="Q37" s="180"/>
      <c r="R37" s="180"/>
      <c r="S37" s="180"/>
      <c r="T37" s="180"/>
      <c r="U37" s="180"/>
      <c r="V37" s="181"/>
      <c r="W37" s="181"/>
      <c r="X37" s="182"/>
      <c r="Y37" s="183"/>
      <c r="Z37" s="183"/>
      <c r="AA37" s="183"/>
      <c r="AB37" s="183"/>
      <c r="AC37" s="193"/>
      <c r="AD37" s="193"/>
      <c r="AE37" s="193"/>
      <c r="AF37" s="193"/>
      <c r="AG37" s="796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</row>
    <row r="38" spans="1:56" s="4" customFormat="1" ht="18.75" customHeight="1" x14ac:dyDescent="0.2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V38" s="4" t="s">
        <v>132</v>
      </c>
      <c r="W38" s="187"/>
      <c r="X38" s="188" t="s">
        <v>133</v>
      </c>
      <c r="Y38" s="186"/>
      <c r="Z38" s="186"/>
      <c r="AA38" s="186"/>
      <c r="AB38" s="189"/>
      <c r="AC38" s="193"/>
      <c r="AD38" s="193"/>
      <c r="AE38" s="193"/>
      <c r="AF38" s="193"/>
      <c r="AG38" s="796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</row>
    <row r="39" spans="1:56" s="4" customFormat="1" ht="18" customHeight="1" x14ac:dyDescent="0.25">
      <c r="B39" s="4" t="s">
        <v>411</v>
      </c>
      <c r="F39" s="4" t="s">
        <v>412</v>
      </c>
      <c r="G39" s="145"/>
      <c r="I39" s="145"/>
      <c r="AG39" s="796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</row>
    <row r="40" spans="1:56" s="4" customFormat="1" ht="16.5" customHeight="1" x14ac:dyDescent="0.3">
      <c r="G40" s="145"/>
      <c r="I40" s="145"/>
      <c r="AG40" s="918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</row>
    <row r="41" spans="1:56" s="4" customFormat="1" ht="27" customHeight="1" x14ac:dyDescent="0.25">
      <c r="B41" s="4" t="s">
        <v>302</v>
      </c>
      <c r="F41" s="4" t="s">
        <v>413</v>
      </c>
      <c r="G41" s="145"/>
      <c r="I41" s="145"/>
      <c r="AG41" s="798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1:56" s="4" customFormat="1" ht="25.5" customHeight="1" x14ac:dyDescent="0.25">
      <c r="G42" s="145"/>
      <c r="I42" s="145"/>
      <c r="AG42" s="196"/>
    </row>
    <row r="43" spans="1:56" s="4" customFormat="1" ht="13.5" customHeight="1" x14ac:dyDescent="0.25">
      <c r="G43" s="145"/>
      <c r="I43" s="145"/>
      <c r="AG43" s="196"/>
    </row>
    <row r="44" spans="1:56" s="4" customFormat="1" ht="28.5" customHeight="1" x14ac:dyDescent="0.25">
      <c r="G44" s="145"/>
      <c r="I44" s="145"/>
      <c r="AG44" s="196"/>
    </row>
    <row r="45" spans="1:56" s="4" customFormat="1" ht="13.5" customHeight="1" x14ac:dyDescent="0.25">
      <c r="G45" s="145"/>
      <c r="I45" s="145"/>
      <c r="AG45" s="196"/>
    </row>
    <row r="46" spans="1:56" s="4" customFormat="1" ht="13.5" customHeight="1" x14ac:dyDescent="0.25">
      <c r="G46" s="145"/>
      <c r="I46" s="145"/>
      <c r="AG46" s="196"/>
    </row>
    <row r="47" spans="1:56" s="4" customFormat="1" ht="13.5" customHeight="1" x14ac:dyDescent="0.25">
      <c r="G47" s="145"/>
      <c r="I47" s="145"/>
      <c r="AG47" s="196"/>
    </row>
    <row r="48" spans="1:56" s="4" customFormat="1" ht="13.5" customHeight="1" x14ac:dyDescent="0.25">
      <c r="G48" s="145"/>
      <c r="I48" s="145"/>
      <c r="AG48" s="196"/>
    </row>
    <row r="49" spans="7:33" s="4" customFormat="1" ht="13.5" customHeight="1" x14ac:dyDescent="0.25">
      <c r="G49" s="145"/>
      <c r="I49" s="145"/>
      <c r="AG49" s="196"/>
    </row>
    <row r="50" spans="7:33" s="4" customFormat="1" ht="13.5" customHeight="1" x14ac:dyDescent="0.25">
      <c r="G50" s="145"/>
      <c r="I50" s="145"/>
      <c r="AG50" s="196"/>
    </row>
    <row r="51" spans="7:33" s="4" customFormat="1" ht="13.5" customHeight="1" x14ac:dyDescent="0.25">
      <c r="G51" s="145"/>
      <c r="I51" s="145"/>
      <c r="AG51" s="196"/>
    </row>
    <row r="52" spans="7:33" s="4" customFormat="1" ht="13.5" customHeight="1" x14ac:dyDescent="0.25">
      <c r="G52" s="145"/>
      <c r="I52" s="145"/>
      <c r="AG52" s="196"/>
    </row>
    <row r="53" spans="7:33" s="4" customFormat="1" ht="13.5" customHeight="1" x14ac:dyDescent="0.25">
      <c r="G53" s="145"/>
      <c r="I53" s="145"/>
      <c r="AG53" s="196"/>
    </row>
    <row r="54" spans="7:33" s="4" customFormat="1" ht="13.5" customHeight="1" x14ac:dyDescent="0.25">
      <c r="G54" s="145"/>
      <c r="I54" s="145"/>
      <c r="AG54" s="196"/>
    </row>
    <row r="55" spans="7:33" s="4" customFormat="1" ht="13.5" customHeight="1" x14ac:dyDescent="0.25">
      <c r="G55" s="145"/>
      <c r="I55" s="145"/>
      <c r="AG55" s="196"/>
    </row>
    <row r="56" spans="7:33" s="4" customFormat="1" ht="13.5" customHeight="1" x14ac:dyDescent="0.25">
      <c r="G56" s="145"/>
      <c r="I56" s="145"/>
      <c r="AG56" s="196"/>
    </row>
    <row r="57" spans="7:33" s="4" customFormat="1" x14ac:dyDescent="0.25">
      <c r="G57" s="145"/>
      <c r="I57" s="145"/>
      <c r="AG57" s="196"/>
    </row>
    <row r="58" spans="7:33" s="4" customFormat="1" x14ac:dyDescent="0.25">
      <c r="G58" s="145"/>
      <c r="I58" s="145"/>
      <c r="AG58" s="196"/>
    </row>
    <row r="59" spans="7:33" s="4" customFormat="1" x14ac:dyDescent="0.25">
      <c r="G59" s="145"/>
      <c r="I59" s="145"/>
      <c r="AG59" s="196"/>
    </row>
    <row r="60" spans="7:33" s="4" customFormat="1" x14ac:dyDescent="0.25">
      <c r="G60" s="145"/>
      <c r="I60" s="145"/>
      <c r="AG60" s="196"/>
    </row>
    <row r="61" spans="7:33" s="4" customFormat="1" x14ac:dyDescent="0.25">
      <c r="G61" s="145"/>
      <c r="I61" s="145"/>
      <c r="AG61" s="196"/>
    </row>
    <row r="62" spans="7:33" s="4" customFormat="1" x14ac:dyDescent="0.25">
      <c r="G62" s="145"/>
      <c r="I62" s="145"/>
      <c r="AG62" s="196"/>
    </row>
    <row r="63" spans="7:33" s="4" customFormat="1" x14ac:dyDescent="0.25">
      <c r="G63" s="145"/>
      <c r="I63" s="145"/>
      <c r="AG63" s="196"/>
    </row>
    <row r="64" spans="7:33" s="4" customFormat="1" x14ac:dyDescent="0.25">
      <c r="G64" s="145"/>
      <c r="I64" s="145"/>
      <c r="AG64" s="196"/>
    </row>
    <row r="65" spans="7:33" s="4" customFormat="1" x14ac:dyDescent="0.25">
      <c r="G65" s="145"/>
      <c r="I65" s="145"/>
      <c r="AG65" s="196"/>
    </row>
    <row r="66" spans="7:33" s="4" customFormat="1" ht="81" customHeight="1" x14ac:dyDescent="0.25">
      <c r="G66" s="145"/>
      <c r="I66" s="145"/>
      <c r="AG66" s="196"/>
    </row>
    <row r="67" spans="7:33" s="4" customFormat="1" x14ac:dyDescent="0.25">
      <c r="G67" s="145"/>
      <c r="I67" s="145"/>
      <c r="AG67" s="196"/>
    </row>
    <row r="68" spans="7:33" s="4" customFormat="1" x14ac:dyDescent="0.25">
      <c r="G68" s="145"/>
      <c r="I68" s="145"/>
      <c r="AG68" s="196"/>
    </row>
    <row r="69" spans="7:33" s="4" customFormat="1" x14ac:dyDescent="0.25">
      <c r="G69" s="145"/>
      <c r="I69" s="145"/>
      <c r="AG69" s="196"/>
    </row>
    <row r="70" spans="7:33" s="4" customFormat="1" x14ac:dyDescent="0.25">
      <c r="G70" s="145"/>
      <c r="I70" s="145"/>
      <c r="AG70" s="196"/>
    </row>
    <row r="71" spans="7:33" s="4" customFormat="1" x14ac:dyDescent="0.25">
      <c r="G71" s="145"/>
      <c r="I71" s="145"/>
      <c r="AG71" s="196"/>
    </row>
    <row r="72" spans="7:33" s="4" customFormat="1" ht="36.75" customHeight="1" x14ac:dyDescent="0.25">
      <c r="G72" s="145"/>
      <c r="I72" s="145"/>
      <c r="AG72" s="196"/>
    </row>
    <row r="73" spans="7:33" s="4" customFormat="1" x14ac:dyDescent="0.25">
      <c r="G73" s="145"/>
      <c r="I73" s="145"/>
      <c r="AG73" s="196"/>
    </row>
    <row r="74" spans="7:33" s="4" customFormat="1" ht="14.25" customHeight="1" x14ac:dyDescent="0.25">
      <c r="G74" s="145"/>
      <c r="I74" s="145"/>
      <c r="AG74" s="196"/>
    </row>
    <row r="75" spans="7:33" s="4" customFormat="1" x14ac:dyDescent="0.25">
      <c r="G75" s="145"/>
      <c r="I75" s="145"/>
      <c r="AG75" s="196"/>
    </row>
    <row r="76" spans="7:33" s="4" customFormat="1" x14ac:dyDescent="0.25">
      <c r="G76" s="145"/>
      <c r="I76" s="145"/>
      <c r="AG76" s="196"/>
    </row>
    <row r="77" spans="7:33" s="4" customFormat="1" x14ac:dyDescent="0.25">
      <c r="G77" s="145"/>
      <c r="I77" s="145"/>
      <c r="AG77" s="196"/>
    </row>
    <row r="78" spans="7:33" s="4" customFormat="1" x14ac:dyDescent="0.25">
      <c r="G78" s="145"/>
      <c r="I78" s="145"/>
      <c r="AG78" s="196"/>
    </row>
    <row r="79" spans="7:33" s="4" customFormat="1" x14ac:dyDescent="0.25">
      <c r="G79" s="145"/>
      <c r="I79" s="145"/>
      <c r="AG79" s="196"/>
    </row>
    <row r="80" spans="7:33" s="4" customFormat="1" x14ac:dyDescent="0.25">
      <c r="G80" s="145"/>
      <c r="I80" s="145"/>
      <c r="AG80" s="196"/>
    </row>
    <row r="81" spans="7:33" s="4" customFormat="1" x14ac:dyDescent="0.25">
      <c r="G81" s="145"/>
      <c r="I81" s="145"/>
      <c r="AG81" s="196"/>
    </row>
    <row r="82" spans="7:33" s="4" customFormat="1" x14ac:dyDescent="0.25">
      <c r="G82" s="145"/>
      <c r="I82" s="145"/>
      <c r="AG82" s="196"/>
    </row>
    <row r="83" spans="7:33" s="4" customFormat="1" x14ac:dyDescent="0.25">
      <c r="G83" s="145"/>
      <c r="I83" s="145"/>
      <c r="AG83" s="196"/>
    </row>
    <row r="84" spans="7:33" s="4" customFormat="1" x14ac:dyDescent="0.25">
      <c r="G84" s="145"/>
      <c r="I84" s="145"/>
      <c r="AG84" s="196"/>
    </row>
    <row r="85" spans="7:33" s="4" customFormat="1" x14ac:dyDescent="0.25">
      <c r="G85" s="145"/>
      <c r="I85" s="145"/>
      <c r="AG85" s="196"/>
    </row>
    <row r="86" spans="7:33" s="4" customFormat="1" x14ac:dyDescent="0.25">
      <c r="G86" s="145"/>
      <c r="I86" s="145"/>
      <c r="AG86" s="196"/>
    </row>
    <row r="87" spans="7:33" s="4" customFormat="1" x14ac:dyDescent="0.25">
      <c r="G87" s="145"/>
      <c r="I87" s="145"/>
      <c r="AG87" s="196"/>
    </row>
    <row r="88" spans="7:33" s="4" customFormat="1" x14ac:dyDescent="0.25">
      <c r="G88" s="145"/>
      <c r="I88" s="145"/>
      <c r="AG88" s="196"/>
    </row>
    <row r="89" spans="7:33" s="4" customFormat="1" x14ac:dyDescent="0.25">
      <c r="G89" s="145"/>
      <c r="I89" s="145"/>
      <c r="AG89" s="196"/>
    </row>
    <row r="90" spans="7:33" s="4" customFormat="1" x14ac:dyDescent="0.25">
      <c r="G90" s="145"/>
      <c r="I90" s="145"/>
      <c r="AG90" s="196"/>
    </row>
    <row r="91" spans="7:33" s="4" customFormat="1" x14ac:dyDescent="0.25">
      <c r="G91" s="145"/>
      <c r="I91" s="145"/>
      <c r="AG91" s="196"/>
    </row>
    <row r="92" spans="7:33" s="4" customFormat="1" x14ac:dyDescent="0.25">
      <c r="G92" s="145"/>
      <c r="I92" s="145"/>
      <c r="AG92" s="196"/>
    </row>
    <row r="93" spans="7:33" s="4" customFormat="1" x14ac:dyDescent="0.25">
      <c r="G93" s="145"/>
      <c r="I93" s="145"/>
      <c r="AG93" s="196"/>
    </row>
    <row r="94" spans="7:33" s="4" customFormat="1" x14ac:dyDescent="0.25">
      <c r="G94" s="145"/>
      <c r="I94" s="145"/>
      <c r="AG94" s="196"/>
    </row>
    <row r="95" spans="7:33" s="4" customFormat="1" x14ac:dyDescent="0.25">
      <c r="G95" s="145"/>
      <c r="I95" s="145"/>
      <c r="AG95" s="196"/>
    </row>
    <row r="96" spans="7:33" s="4" customFormat="1" x14ac:dyDescent="0.25">
      <c r="G96" s="145"/>
      <c r="I96" s="145"/>
      <c r="AG96" s="196"/>
    </row>
    <row r="97" spans="7:33" s="4" customFormat="1" x14ac:dyDescent="0.25">
      <c r="G97" s="145"/>
      <c r="I97" s="145"/>
      <c r="AG97" s="196"/>
    </row>
    <row r="98" spans="7:33" s="4" customFormat="1" x14ac:dyDescent="0.25">
      <c r="G98" s="145"/>
      <c r="I98" s="145"/>
      <c r="AG98" s="196"/>
    </row>
    <row r="99" spans="7:33" s="4" customFormat="1" x14ac:dyDescent="0.25">
      <c r="G99" s="145"/>
      <c r="I99" s="145"/>
      <c r="AG99" s="196"/>
    </row>
    <row r="100" spans="7:33" s="4" customFormat="1" x14ac:dyDescent="0.25">
      <c r="G100" s="145"/>
      <c r="I100" s="145"/>
      <c r="AG100" s="196"/>
    </row>
    <row r="101" spans="7:33" s="4" customFormat="1" x14ac:dyDescent="0.25">
      <c r="G101" s="145"/>
      <c r="I101" s="145"/>
      <c r="AG101" s="196"/>
    </row>
    <row r="102" spans="7:33" s="4" customFormat="1" x14ac:dyDescent="0.25">
      <c r="G102" s="145"/>
      <c r="I102" s="145"/>
      <c r="AG102" s="196"/>
    </row>
    <row r="103" spans="7:33" s="4" customFormat="1" x14ac:dyDescent="0.25">
      <c r="G103" s="145"/>
      <c r="I103" s="145"/>
      <c r="AG103" s="196"/>
    </row>
    <row r="104" spans="7:33" s="4" customFormat="1" x14ac:dyDescent="0.25">
      <c r="G104" s="145"/>
      <c r="I104" s="145"/>
      <c r="AG104" s="196"/>
    </row>
    <row r="105" spans="7:33" s="4" customFormat="1" x14ac:dyDescent="0.25">
      <c r="G105" s="145"/>
      <c r="I105" s="145"/>
      <c r="AG105" s="196"/>
    </row>
    <row r="106" spans="7:33" s="4" customFormat="1" x14ac:dyDescent="0.25">
      <c r="G106" s="145"/>
      <c r="I106" s="145"/>
      <c r="AG106" s="196"/>
    </row>
    <row r="107" spans="7:33" s="4" customFormat="1" x14ac:dyDescent="0.25">
      <c r="G107" s="145"/>
      <c r="I107" s="145"/>
      <c r="AG107" s="196"/>
    </row>
    <row r="108" spans="7:33" s="4" customFormat="1" x14ac:dyDescent="0.25">
      <c r="G108" s="145"/>
      <c r="I108" s="145"/>
      <c r="AG108" s="196"/>
    </row>
    <row r="109" spans="7:33" s="145" customFormat="1" ht="12.75" x14ac:dyDescent="0.2">
      <c r="AG109" s="200"/>
    </row>
    <row r="110" spans="7:33" s="145" customFormat="1" ht="12.75" x14ac:dyDescent="0.2">
      <c r="AG110" s="200"/>
    </row>
    <row r="111" spans="7:33" s="145" customFormat="1" ht="12.75" x14ac:dyDescent="0.2">
      <c r="AG111" s="200"/>
    </row>
    <row r="112" spans="7:33" s="4" customFormat="1" x14ac:dyDescent="0.25">
      <c r="G112" s="145"/>
      <c r="I112" s="145"/>
      <c r="AG112" s="196"/>
    </row>
    <row r="113" spans="7:33" s="4" customFormat="1" x14ac:dyDescent="0.25">
      <c r="G113" s="145"/>
      <c r="I113" s="145"/>
      <c r="AG113" s="196"/>
    </row>
    <row r="114" spans="7:33" s="4" customFormat="1" x14ac:dyDescent="0.25">
      <c r="G114" s="145"/>
      <c r="I114" s="145"/>
      <c r="AG114" s="196"/>
    </row>
    <row r="115" spans="7:33" s="4" customFormat="1" x14ac:dyDescent="0.25">
      <c r="G115" s="145"/>
      <c r="I115" s="145"/>
      <c r="AG115" s="196"/>
    </row>
    <row r="116" spans="7:33" s="4" customFormat="1" x14ac:dyDescent="0.25">
      <c r="G116" s="145"/>
      <c r="I116" s="145"/>
      <c r="AG116" s="196"/>
    </row>
    <row r="117" spans="7:33" s="4" customFormat="1" x14ac:dyDescent="0.25">
      <c r="G117" s="145"/>
      <c r="I117" s="145"/>
      <c r="AG117" s="196"/>
    </row>
    <row r="118" spans="7:33" s="4" customFormat="1" x14ac:dyDescent="0.25">
      <c r="G118" s="145"/>
      <c r="I118" s="145"/>
      <c r="AG118" s="196"/>
    </row>
    <row r="119" spans="7:33" s="4" customFormat="1" x14ac:dyDescent="0.25">
      <c r="G119" s="145"/>
      <c r="I119" s="145"/>
      <c r="AG119" s="196"/>
    </row>
    <row r="120" spans="7:33" s="4" customFormat="1" x14ac:dyDescent="0.25">
      <c r="G120" s="145"/>
      <c r="I120" s="145"/>
      <c r="AG120" s="196"/>
    </row>
    <row r="121" spans="7:33" s="4" customFormat="1" ht="36.75" customHeight="1" x14ac:dyDescent="0.25">
      <c r="G121" s="145"/>
      <c r="I121" s="145"/>
      <c r="AG121" s="196"/>
    </row>
    <row r="122" spans="7:33" s="4" customFormat="1" x14ac:dyDescent="0.25">
      <c r="G122" s="145"/>
      <c r="I122" s="145"/>
      <c r="AG122" s="196"/>
    </row>
    <row r="123" spans="7:33" s="4" customFormat="1" x14ac:dyDescent="0.25">
      <c r="G123" s="145"/>
      <c r="I123" s="145"/>
      <c r="AG123" s="196"/>
    </row>
    <row r="124" spans="7:33" s="4" customFormat="1" x14ac:dyDescent="0.25">
      <c r="G124" s="145"/>
      <c r="I124" s="145"/>
      <c r="AG124" s="196"/>
    </row>
    <row r="125" spans="7:33" s="4" customFormat="1" x14ac:dyDescent="0.25">
      <c r="G125" s="145"/>
      <c r="I125" s="145"/>
      <c r="AG125" s="196"/>
    </row>
    <row r="126" spans="7:33" s="4" customFormat="1" x14ac:dyDescent="0.25">
      <c r="G126" s="145"/>
      <c r="I126" s="145"/>
      <c r="AG126" s="196"/>
    </row>
    <row r="127" spans="7:33" s="4" customFormat="1" x14ac:dyDescent="0.25">
      <c r="G127" s="145"/>
      <c r="I127" s="145"/>
      <c r="AG127" s="196"/>
    </row>
    <row r="128" spans="7:33" s="4" customFormat="1" x14ac:dyDescent="0.25">
      <c r="G128" s="145"/>
      <c r="I128" s="145"/>
      <c r="AG128" s="196"/>
    </row>
    <row r="129" spans="7:33" s="4" customFormat="1" x14ac:dyDescent="0.25">
      <c r="G129" s="145"/>
      <c r="I129" s="145"/>
      <c r="AG129" s="196"/>
    </row>
    <row r="130" spans="7:33" s="4" customFormat="1" x14ac:dyDescent="0.25">
      <c r="G130" s="145"/>
      <c r="I130" s="145"/>
      <c r="AG130" s="196"/>
    </row>
    <row r="131" spans="7:33" s="4" customFormat="1" x14ac:dyDescent="0.25">
      <c r="G131" s="145"/>
      <c r="I131" s="145"/>
      <c r="AG131" s="196"/>
    </row>
    <row r="132" spans="7:33" s="4" customFormat="1" x14ac:dyDescent="0.25">
      <c r="G132" s="145"/>
      <c r="I132" s="145"/>
      <c r="AG132" s="196"/>
    </row>
    <row r="133" spans="7:33" s="4" customFormat="1" x14ac:dyDescent="0.25">
      <c r="G133" s="145"/>
      <c r="I133" s="145"/>
      <c r="AG133" s="196"/>
    </row>
    <row r="134" spans="7:33" s="4" customFormat="1" x14ac:dyDescent="0.25">
      <c r="G134" s="145"/>
      <c r="I134" s="145"/>
      <c r="AG134" s="196"/>
    </row>
    <row r="135" spans="7:33" s="4" customFormat="1" x14ac:dyDescent="0.25">
      <c r="G135" s="145"/>
      <c r="I135" s="145"/>
      <c r="AG135" s="196"/>
    </row>
    <row r="136" spans="7:33" s="4" customFormat="1" x14ac:dyDescent="0.25">
      <c r="G136" s="145"/>
      <c r="I136" s="145"/>
      <c r="AG136" s="196"/>
    </row>
    <row r="137" spans="7:33" s="4" customFormat="1" x14ac:dyDescent="0.25">
      <c r="G137" s="145"/>
      <c r="I137" s="145"/>
      <c r="AG137" s="196"/>
    </row>
    <row r="138" spans="7:33" s="4" customFormat="1" x14ac:dyDescent="0.25">
      <c r="G138" s="145"/>
      <c r="I138" s="145"/>
      <c r="AG138" s="196"/>
    </row>
    <row r="139" spans="7:33" s="4" customFormat="1" x14ac:dyDescent="0.25">
      <c r="G139" s="145"/>
      <c r="I139" s="145"/>
      <c r="AG139" s="196"/>
    </row>
    <row r="140" spans="7:33" s="4" customFormat="1" x14ac:dyDescent="0.25">
      <c r="G140" s="145"/>
      <c r="I140" s="145"/>
      <c r="AG140" s="196"/>
    </row>
    <row r="141" spans="7:33" s="4" customFormat="1" x14ac:dyDescent="0.25">
      <c r="G141" s="145"/>
      <c r="I141" s="145"/>
      <c r="AG141" s="196"/>
    </row>
    <row r="142" spans="7:33" s="4" customFormat="1" x14ac:dyDescent="0.25">
      <c r="G142" s="145"/>
      <c r="I142" s="145"/>
      <c r="AG142" s="196"/>
    </row>
    <row r="143" spans="7:33" s="4" customFormat="1" x14ac:dyDescent="0.25">
      <c r="G143" s="145"/>
      <c r="I143" s="145"/>
      <c r="AG143" s="196"/>
    </row>
    <row r="144" spans="7:33" s="4" customFormat="1" x14ac:dyDescent="0.25">
      <c r="G144" s="145"/>
      <c r="I144" s="145"/>
      <c r="AG144" s="196"/>
    </row>
    <row r="145" spans="7:33" s="4" customFormat="1" x14ac:dyDescent="0.25">
      <c r="G145" s="145"/>
      <c r="I145" s="145"/>
      <c r="AG145" s="196"/>
    </row>
    <row r="146" spans="7:33" s="4" customFormat="1" x14ac:dyDescent="0.25">
      <c r="G146" s="145"/>
      <c r="I146" s="145"/>
      <c r="AG146" s="196"/>
    </row>
    <row r="147" spans="7:33" s="4" customFormat="1" x14ac:dyDescent="0.25">
      <c r="G147" s="145"/>
      <c r="I147" s="145"/>
      <c r="AG147" s="196"/>
    </row>
    <row r="148" spans="7:33" s="4" customFormat="1" x14ac:dyDescent="0.25">
      <c r="G148" s="145"/>
      <c r="I148" s="145"/>
      <c r="AG148" s="196"/>
    </row>
    <row r="149" spans="7:33" s="4" customFormat="1" x14ac:dyDescent="0.25">
      <c r="G149" s="145"/>
      <c r="I149" s="145"/>
      <c r="AG149" s="196"/>
    </row>
    <row r="150" spans="7:33" s="4" customFormat="1" x14ac:dyDescent="0.25">
      <c r="G150" s="145"/>
      <c r="I150" s="145"/>
      <c r="AG150" s="196"/>
    </row>
    <row r="151" spans="7:33" s="4" customFormat="1" x14ac:dyDescent="0.25">
      <c r="G151" s="145"/>
      <c r="I151" s="145"/>
      <c r="AG151" s="196"/>
    </row>
    <row r="152" spans="7:33" s="4" customFormat="1" x14ac:dyDescent="0.25">
      <c r="G152" s="145"/>
      <c r="I152" s="145"/>
      <c r="AG152" s="196"/>
    </row>
    <row r="153" spans="7:33" s="4" customFormat="1" x14ac:dyDescent="0.25">
      <c r="G153" s="145"/>
      <c r="I153" s="145"/>
      <c r="AG153" s="196"/>
    </row>
    <row r="154" spans="7:33" s="4" customFormat="1" x14ac:dyDescent="0.25">
      <c r="G154" s="145"/>
      <c r="I154" s="145"/>
      <c r="AG154" s="196"/>
    </row>
    <row r="155" spans="7:33" s="4" customFormat="1" x14ac:dyDescent="0.25">
      <c r="G155" s="145"/>
      <c r="I155" s="145"/>
      <c r="AG155" s="196"/>
    </row>
    <row r="156" spans="7:33" s="4" customFormat="1" x14ac:dyDescent="0.25">
      <c r="G156" s="145"/>
      <c r="I156" s="145"/>
      <c r="AG156" s="196"/>
    </row>
    <row r="157" spans="7:33" s="4" customFormat="1" x14ac:dyDescent="0.25">
      <c r="G157" s="145"/>
      <c r="I157" s="145"/>
      <c r="AG157" s="196"/>
    </row>
    <row r="158" spans="7:33" s="4" customFormat="1" x14ac:dyDescent="0.25">
      <c r="G158" s="145"/>
      <c r="I158" s="145"/>
      <c r="AG158" s="196"/>
    </row>
    <row r="159" spans="7:33" s="4" customFormat="1" ht="36.75" customHeight="1" x14ac:dyDescent="0.25">
      <c r="G159" s="145"/>
      <c r="I159" s="145"/>
      <c r="AG159" s="196"/>
    </row>
    <row r="160" spans="7:33" s="4" customFormat="1" x14ac:dyDescent="0.25">
      <c r="G160" s="145"/>
      <c r="I160" s="145"/>
      <c r="AG160" s="196"/>
    </row>
    <row r="161" spans="7:33" s="4" customFormat="1" x14ac:dyDescent="0.25">
      <c r="G161" s="145"/>
      <c r="I161" s="145"/>
      <c r="AG161" s="196"/>
    </row>
    <row r="162" spans="7:33" s="4" customFormat="1" x14ac:dyDescent="0.25">
      <c r="G162" s="145"/>
      <c r="I162" s="145"/>
      <c r="AG162" s="196"/>
    </row>
    <row r="163" spans="7:33" s="4" customFormat="1" x14ac:dyDescent="0.25">
      <c r="G163" s="145"/>
      <c r="I163" s="145"/>
      <c r="AG163" s="196"/>
    </row>
    <row r="164" spans="7:33" s="4" customFormat="1" x14ac:dyDescent="0.25">
      <c r="G164" s="145"/>
      <c r="I164" s="145"/>
      <c r="AG164" s="196"/>
    </row>
    <row r="165" spans="7:33" s="4" customFormat="1" ht="15.75" customHeight="1" x14ac:dyDescent="0.25">
      <c r="G165" s="145"/>
      <c r="I165" s="145"/>
      <c r="AG165" s="196"/>
    </row>
    <row r="166" spans="7:33" s="4" customFormat="1" x14ac:dyDescent="0.25">
      <c r="G166" s="145"/>
      <c r="I166" s="145"/>
      <c r="AG166" s="196"/>
    </row>
    <row r="167" spans="7:33" s="4" customFormat="1" x14ac:dyDescent="0.25">
      <c r="G167" s="145"/>
      <c r="I167" s="145"/>
      <c r="AG167" s="196"/>
    </row>
    <row r="168" spans="7:33" s="4" customFormat="1" x14ac:dyDescent="0.25">
      <c r="G168" s="145"/>
      <c r="I168" s="145"/>
      <c r="AG168" s="196"/>
    </row>
    <row r="169" spans="7:33" s="4" customFormat="1" x14ac:dyDescent="0.25">
      <c r="G169" s="145"/>
      <c r="I169" s="145"/>
      <c r="AG169" s="196"/>
    </row>
    <row r="170" spans="7:33" s="4" customFormat="1" x14ac:dyDescent="0.25">
      <c r="G170" s="145"/>
      <c r="I170" s="145"/>
      <c r="AG170" s="196"/>
    </row>
    <row r="171" spans="7:33" s="4" customFormat="1" x14ac:dyDescent="0.25">
      <c r="G171" s="145"/>
      <c r="I171" s="145"/>
      <c r="AG171" s="196"/>
    </row>
    <row r="172" spans="7:33" s="4" customFormat="1" x14ac:dyDescent="0.25">
      <c r="G172" s="145"/>
      <c r="I172" s="145"/>
      <c r="AG172" s="196"/>
    </row>
    <row r="173" spans="7:33" s="4" customFormat="1" x14ac:dyDescent="0.25">
      <c r="G173" s="145"/>
      <c r="I173" s="145"/>
      <c r="AG173" s="196"/>
    </row>
    <row r="174" spans="7:33" s="4" customFormat="1" x14ac:dyDescent="0.25">
      <c r="G174" s="145"/>
      <c r="I174" s="145"/>
      <c r="AG174" s="196"/>
    </row>
    <row r="175" spans="7:33" s="4" customFormat="1" x14ac:dyDescent="0.25">
      <c r="G175" s="145"/>
      <c r="I175" s="145"/>
      <c r="AG175" s="196"/>
    </row>
    <row r="176" spans="7:33" s="4" customFormat="1" x14ac:dyDescent="0.25">
      <c r="G176" s="145"/>
      <c r="I176" s="145"/>
      <c r="AG176" s="196"/>
    </row>
    <row r="177" spans="7:33" s="4" customFormat="1" x14ac:dyDescent="0.25">
      <c r="G177" s="145"/>
      <c r="I177" s="145"/>
      <c r="AG177" s="196"/>
    </row>
    <row r="178" spans="7:33" s="4" customFormat="1" x14ac:dyDescent="0.25">
      <c r="G178" s="145"/>
      <c r="I178" s="145"/>
      <c r="AG178" s="196"/>
    </row>
    <row r="179" spans="7:33" s="4" customFormat="1" x14ac:dyDescent="0.25">
      <c r="G179" s="145"/>
      <c r="I179" s="145"/>
      <c r="AG179" s="196"/>
    </row>
    <row r="180" spans="7:33" s="4" customFormat="1" x14ac:dyDescent="0.25">
      <c r="G180" s="145"/>
      <c r="I180" s="145"/>
      <c r="AG180" s="196"/>
    </row>
    <row r="181" spans="7:33" s="4" customFormat="1" x14ac:dyDescent="0.25">
      <c r="G181" s="145"/>
      <c r="I181" s="145"/>
      <c r="AG181" s="196"/>
    </row>
    <row r="182" spans="7:33" s="4" customFormat="1" x14ac:dyDescent="0.25">
      <c r="G182" s="145"/>
      <c r="I182" s="145"/>
      <c r="AG182" s="196"/>
    </row>
    <row r="183" spans="7:33" s="4" customFormat="1" x14ac:dyDescent="0.25">
      <c r="G183" s="145"/>
      <c r="I183" s="145"/>
      <c r="AG183" s="196"/>
    </row>
    <row r="184" spans="7:33" s="4" customFormat="1" x14ac:dyDescent="0.25">
      <c r="G184" s="145"/>
      <c r="I184" s="145"/>
      <c r="AG184" s="196"/>
    </row>
    <row r="185" spans="7:33" s="4" customFormat="1" x14ac:dyDescent="0.25">
      <c r="G185" s="145"/>
      <c r="I185" s="145"/>
      <c r="AG185" s="196"/>
    </row>
    <row r="186" spans="7:33" s="4" customFormat="1" x14ac:dyDescent="0.25">
      <c r="G186" s="145"/>
      <c r="I186" s="145"/>
      <c r="AG186" s="196"/>
    </row>
    <row r="187" spans="7:33" s="4" customFormat="1" x14ac:dyDescent="0.25">
      <c r="G187" s="145"/>
      <c r="I187" s="145"/>
      <c r="AG187" s="196"/>
    </row>
    <row r="188" spans="7:33" s="4" customFormat="1" x14ac:dyDescent="0.25">
      <c r="G188" s="145"/>
      <c r="I188" s="145"/>
      <c r="AG188" s="196"/>
    </row>
    <row r="189" spans="7:33" s="4" customFormat="1" x14ac:dyDescent="0.25">
      <c r="G189" s="145"/>
      <c r="I189" s="145"/>
      <c r="AG189" s="196"/>
    </row>
    <row r="190" spans="7:33" s="4" customFormat="1" x14ac:dyDescent="0.25">
      <c r="G190" s="145"/>
      <c r="I190" s="145"/>
      <c r="AG190" s="196"/>
    </row>
    <row r="191" spans="7:33" s="4" customFormat="1" x14ac:dyDescent="0.25">
      <c r="G191" s="145"/>
      <c r="I191" s="145"/>
      <c r="AG191" s="196"/>
    </row>
    <row r="192" spans="7:33" s="4" customFormat="1" x14ac:dyDescent="0.25">
      <c r="G192" s="145"/>
      <c r="I192" s="145"/>
      <c r="AG192" s="196"/>
    </row>
    <row r="193" spans="7:33" s="4" customFormat="1" x14ac:dyDescent="0.25">
      <c r="G193" s="145"/>
      <c r="I193" s="145"/>
      <c r="AG193" s="196"/>
    </row>
    <row r="194" spans="7:33" s="4" customFormat="1" x14ac:dyDescent="0.25">
      <c r="G194" s="145"/>
      <c r="I194" s="145"/>
      <c r="AG194" s="196"/>
    </row>
    <row r="195" spans="7:33" s="4" customFormat="1" x14ac:dyDescent="0.25">
      <c r="G195" s="145"/>
      <c r="I195" s="145"/>
      <c r="AG195" s="196"/>
    </row>
    <row r="196" spans="7:33" s="4" customFormat="1" x14ac:dyDescent="0.25">
      <c r="G196" s="145"/>
      <c r="I196" s="145"/>
      <c r="AG196" s="196"/>
    </row>
    <row r="197" spans="7:33" s="4" customFormat="1" x14ac:dyDescent="0.25">
      <c r="G197" s="145"/>
      <c r="I197" s="145"/>
      <c r="AG197" s="196"/>
    </row>
    <row r="198" spans="7:33" s="4" customFormat="1" x14ac:dyDescent="0.25">
      <c r="G198" s="145"/>
      <c r="I198" s="145"/>
      <c r="AG198" s="196"/>
    </row>
    <row r="199" spans="7:33" s="4" customFormat="1" ht="36.75" customHeight="1" x14ac:dyDescent="0.25">
      <c r="G199" s="145"/>
      <c r="I199" s="145"/>
      <c r="AG199" s="196"/>
    </row>
    <row r="200" spans="7:33" s="4" customFormat="1" x14ac:dyDescent="0.25">
      <c r="G200" s="145"/>
      <c r="I200" s="145"/>
      <c r="AG200" s="196"/>
    </row>
    <row r="201" spans="7:33" s="4" customFormat="1" x14ac:dyDescent="0.25">
      <c r="G201" s="145"/>
      <c r="I201" s="145"/>
      <c r="AG201" s="196"/>
    </row>
    <row r="202" spans="7:33" s="4" customFormat="1" x14ac:dyDescent="0.25">
      <c r="G202" s="145"/>
      <c r="I202" s="145"/>
      <c r="AG202" s="196"/>
    </row>
    <row r="203" spans="7:33" s="4" customFormat="1" x14ac:dyDescent="0.25">
      <c r="G203" s="145"/>
      <c r="I203" s="145"/>
      <c r="AG203" s="196"/>
    </row>
    <row r="204" spans="7:33" s="4" customFormat="1" x14ac:dyDescent="0.25">
      <c r="G204" s="145"/>
      <c r="I204" s="145"/>
      <c r="AG204" s="196"/>
    </row>
    <row r="205" spans="7:33" s="4" customFormat="1" ht="15.75" customHeight="1" x14ac:dyDescent="0.25">
      <c r="G205" s="145"/>
      <c r="I205" s="145"/>
      <c r="AG205" s="196"/>
    </row>
    <row r="206" spans="7:33" s="4" customFormat="1" x14ac:dyDescent="0.25">
      <c r="G206" s="145"/>
      <c r="I206" s="145"/>
      <c r="AG206" s="196"/>
    </row>
    <row r="207" spans="7:33" s="4" customFormat="1" x14ac:dyDescent="0.25">
      <c r="G207" s="145"/>
      <c r="I207" s="145"/>
      <c r="AG207" s="196"/>
    </row>
    <row r="208" spans="7:33" s="4" customFormat="1" x14ac:dyDescent="0.25">
      <c r="G208" s="145"/>
      <c r="I208" s="145"/>
      <c r="AG208" s="196"/>
    </row>
    <row r="209" spans="7:33" s="4" customFormat="1" x14ac:dyDescent="0.25">
      <c r="G209" s="145"/>
      <c r="I209" s="145"/>
      <c r="AG209" s="196"/>
    </row>
    <row r="210" spans="7:33" s="4" customFormat="1" x14ac:dyDescent="0.25">
      <c r="G210" s="145"/>
      <c r="I210" s="145"/>
      <c r="AG210" s="196"/>
    </row>
    <row r="211" spans="7:33" s="4" customFormat="1" x14ac:dyDescent="0.25">
      <c r="G211" s="145"/>
      <c r="I211" s="145"/>
      <c r="AG211" s="196"/>
    </row>
    <row r="212" spans="7:33" s="4" customFormat="1" x14ac:dyDescent="0.25">
      <c r="G212" s="145"/>
      <c r="I212" s="145"/>
      <c r="AG212" s="196"/>
    </row>
    <row r="213" spans="7:33" s="4" customFormat="1" x14ac:dyDescent="0.25">
      <c r="G213" s="145"/>
      <c r="I213" s="145"/>
      <c r="AG213" s="196"/>
    </row>
    <row r="214" spans="7:33" s="4" customFormat="1" x14ac:dyDescent="0.25">
      <c r="G214" s="145"/>
      <c r="I214" s="145"/>
      <c r="AG214" s="196"/>
    </row>
    <row r="215" spans="7:33" s="4" customFormat="1" x14ac:dyDescent="0.25">
      <c r="G215" s="145"/>
      <c r="I215" s="145"/>
      <c r="AG215" s="196"/>
    </row>
    <row r="216" spans="7:33" s="4" customFormat="1" x14ac:dyDescent="0.25">
      <c r="G216" s="145"/>
      <c r="I216" s="145"/>
      <c r="AG216" s="196"/>
    </row>
    <row r="217" spans="7:33" s="4" customFormat="1" x14ac:dyDescent="0.25">
      <c r="G217" s="145"/>
      <c r="I217" s="145"/>
      <c r="AG217" s="196"/>
    </row>
    <row r="218" spans="7:33" s="4" customFormat="1" x14ac:dyDescent="0.25">
      <c r="G218" s="145"/>
      <c r="I218" s="145"/>
      <c r="AG218" s="196"/>
    </row>
    <row r="219" spans="7:33" s="4" customFormat="1" x14ac:dyDescent="0.25">
      <c r="G219" s="145"/>
      <c r="I219" s="145"/>
      <c r="AG219" s="196"/>
    </row>
    <row r="220" spans="7:33" s="4" customFormat="1" x14ac:dyDescent="0.25">
      <c r="G220" s="145"/>
      <c r="I220" s="145"/>
      <c r="AG220" s="196"/>
    </row>
    <row r="221" spans="7:33" s="4" customFormat="1" x14ac:dyDescent="0.25">
      <c r="G221" s="145"/>
      <c r="I221" s="145"/>
      <c r="AG221" s="196"/>
    </row>
    <row r="222" spans="7:33" s="4" customFormat="1" x14ac:dyDescent="0.25">
      <c r="G222" s="145"/>
      <c r="I222" s="145"/>
      <c r="AG222" s="196"/>
    </row>
    <row r="223" spans="7:33" s="4" customFormat="1" x14ac:dyDescent="0.25">
      <c r="G223" s="145"/>
      <c r="I223" s="145"/>
      <c r="AG223" s="196"/>
    </row>
    <row r="224" spans="7:33" s="4" customFormat="1" x14ac:dyDescent="0.25">
      <c r="G224" s="145"/>
      <c r="I224" s="145"/>
      <c r="AG224" s="196"/>
    </row>
    <row r="225" spans="7:33" s="4" customFormat="1" x14ac:dyDescent="0.25">
      <c r="G225" s="145"/>
      <c r="I225" s="145"/>
      <c r="AG225" s="196"/>
    </row>
    <row r="226" spans="7:33" s="4" customFormat="1" x14ac:dyDescent="0.25">
      <c r="G226" s="145"/>
      <c r="I226" s="145"/>
      <c r="AG226" s="196"/>
    </row>
    <row r="227" spans="7:33" s="4" customFormat="1" x14ac:dyDescent="0.25">
      <c r="G227" s="145"/>
      <c r="I227" s="145"/>
      <c r="AG227" s="196"/>
    </row>
    <row r="228" spans="7:33" s="4" customFormat="1" x14ac:dyDescent="0.25">
      <c r="G228" s="145"/>
      <c r="I228" s="145"/>
      <c r="AG228" s="196"/>
    </row>
    <row r="229" spans="7:33" s="4" customFormat="1" x14ac:dyDescent="0.25">
      <c r="G229" s="145"/>
      <c r="I229" s="145"/>
      <c r="AG229" s="196"/>
    </row>
    <row r="230" spans="7:33" s="4" customFormat="1" x14ac:dyDescent="0.25">
      <c r="G230" s="145"/>
      <c r="I230" s="145"/>
      <c r="AG230" s="196"/>
    </row>
    <row r="231" spans="7:33" s="4" customFormat="1" x14ac:dyDescent="0.25">
      <c r="G231" s="145"/>
      <c r="I231" s="145"/>
      <c r="AG231" s="196"/>
    </row>
    <row r="232" spans="7:33" s="4" customFormat="1" x14ac:dyDescent="0.25">
      <c r="G232" s="145"/>
      <c r="I232" s="145"/>
      <c r="AG232" s="196"/>
    </row>
    <row r="233" spans="7:33" s="4" customFormat="1" x14ac:dyDescent="0.25">
      <c r="G233" s="145"/>
      <c r="I233" s="145"/>
      <c r="AG233" s="196"/>
    </row>
    <row r="234" spans="7:33" s="4" customFormat="1" x14ac:dyDescent="0.25">
      <c r="G234" s="145"/>
      <c r="I234" s="145"/>
      <c r="AG234" s="196"/>
    </row>
    <row r="235" spans="7:33" s="4" customFormat="1" x14ac:dyDescent="0.25">
      <c r="G235" s="145"/>
      <c r="I235" s="145"/>
      <c r="AG235" s="196"/>
    </row>
    <row r="236" spans="7:33" s="4" customFormat="1" x14ac:dyDescent="0.25">
      <c r="G236" s="145"/>
      <c r="I236" s="145"/>
      <c r="AG236" s="196"/>
    </row>
    <row r="237" spans="7:33" s="4" customFormat="1" x14ac:dyDescent="0.25">
      <c r="G237" s="145"/>
      <c r="I237" s="145"/>
      <c r="AG237" s="196"/>
    </row>
    <row r="238" spans="7:33" s="4" customFormat="1" x14ac:dyDescent="0.25">
      <c r="G238" s="145"/>
      <c r="I238" s="145"/>
      <c r="AG238" s="196"/>
    </row>
    <row r="239" spans="7:33" s="4" customFormat="1" x14ac:dyDescent="0.25">
      <c r="G239" s="145"/>
      <c r="I239" s="145"/>
      <c r="AG239" s="196"/>
    </row>
    <row r="240" spans="7:33" s="4" customFormat="1" x14ac:dyDescent="0.25">
      <c r="G240" s="145"/>
      <c r="I240" s="145"/>
      <c r="AG240" s="196"/>
    </row>
    <row r="241" spans="7:33" s="4" customFormat="1" x14ac:dyDescent="0.25">
      <c r="G241" s="145"/>
      <c r="I241" s="145"/>
      <c r="AG241" s="196"/>
    </row>
    <row r="242" spans="7:33" s="4" customFormat="1" ht="13.5" customHeight="1" x14ac:dyDescent="0.25">
      <c r="G242" s="145"/>
      <c r="I242" s="145"/>
      <c r="AG242" s="196"/>
    </row>
    <row r="243" spans="7:33" s="4" customFormat="1" ht="12.75" customHeight="1" x14ac:dyDescent="0.25">
      <c r="G243" s="145"/>
      <c r="I243" s="145"/>
      <c r="AG243" s="196"/>
    </row>
    <row r="244" spans="7:33" s="4" customFormat="1" ht="12.75" customHeight="1" x14ac:dyDescent="0.25">
      <c r="G244" s="145"/>
      <c r="I244" s="145"/>
      <c r="AG244" s="196"/>
    </row>
    <row r="245" spans="7:33" s="4" customFormat="1" x14ac:dyDescent="0.25">
      <c r="G245" s="145"/>
      <c r="I245" s="145"/>
      <c r="AG245" s="196"/>
    </row>
    <row r="246" spans="7:33" s="4" customFormat="1" x14ac:dyDescent="0.25">
      <c r="G246" s="145"/>
      <c r="I246" s="145"/>
      <c r="AG246" s="196"/>
    </row>
    <row r="247" spans="7:33" s="4" customFormat="1" x14ac:dyDescent="0.25">
      <c r="G247" s="145"/>
      <c r="I247" s="145"/>
      <c r="AG247" s="196"/>
    </row>
    <row r="248" spans="7:33" s="4" customFormat="1" x14ac:dyDescent="0.25">
      <c r="G248" s="145"/>
      <c r="I248" s="145"/>
      <c r="AG248" s="196"/>
    </row>
    <row r="249" spans="7:33" s="4" customFormat="1" x14ac:dyDescent="0.25">
      <c r="G249" s="145"/>
      <c r="I249" s="145"/>
      <c r="AG249" s="196"/>
    </row>
    <row r="250" spans="7:33" s="4" customFormat="1" x14ac:dyDescent="0.25">
      <c r="G250" s="145"/>
      <c r="I250" s="145"/>
      <c r="AG250" s="196"/>
    </row>
    <row r="251" spans="7:33" s="4" customFormat="1" x14ac:dyDescent="0.25">
      <c r="G251" s="145"/>
      <c r="I251" s="145"/>
      <c r="AG251" s="196"/>
    </row>
    <row r="252" spans="7:33" s="4" customFormat="1" x14ac:dyDescent="0.25">
      <c r="G252" s="145"/>
      <c r="I252" s="145"/>
      <c r="AG252" s="196"/>
    </row>
    <row r="253" spans="7:33" s="4" customFormat="1" x14ac:dyDescent="0.25">
      <c r="G253" s="145"/>
      <c r="I253" s="145"/>
      <c r="AG253" s="196"/>
    </row>
    <row r="254" spans="7:33" s="4" customFormat="1" x14ac:dyDescent="0.25">
      <c r="G254" s="145"/>
      <c r="I254" s="145"/>
      <c r="AG254" s="196"/>
    </row>
    <row r="255" spans="7:33" s="4" customFormat="1" x14ac:dyDescent="0.25">
      <c r="G255" s="145"/>
      <c r="I255" s="145"/>
      <c r="AG255" s="196"/>
    </row>
    <row r="256" spans="7:33" s="4" customFormat="1" x14ac:dyDescent="0.25">
      <c r="G256" s="145"/>
      <c r="I256" s="145"/>
      <c r="AG256" s="196"/>
    </row>
    <row r="257" spans="7:33" s="4" customFormat="1" x14ac:dyDescent="0.25">
      <c r="G257" s="145"/>
      <c r="I257" s="145"/>
      <c r="AG257" s="196"/>
    </row>
    <row r="258" spans="7:33" s="4" customFormat="1" x14ac:dyDescent="0.25">
      <c r="G258" s="145"/>
      <c r="I258" s="145"/>
      <c r="AG258" s="196"/>
    </row>
    <row r="259" spans="7:33" s="4" customFormat="1" x14ac:dyDescent="0.25">
      <c r="G259" s="145"/>
      <c r="I259" s="145"/>
      <c r="AG259" s="196"/>
    </row>
    <row r="260" spans="7:33" s="4" customFormat="1" x14ac:dyDescent="0.25">
      <c r="G260" s="145"/>
      <c r="I260" s="145"/>
      <c r="AG260" s="196"/>
    </row>
    <row r="261" spans="7:33" s="4" customFormat="1" x14ac:dyDescent="0.25">
      <c r="G261" s="145"/>
      <c r="I261" s="145"/>
      <c r="AG261" s="196"/>
    </row>
    <row r="262" spans="7:33" s="4" customFormat="1" ht="12.75" customHeight="1" x14ac:dyDescent="0.25">
      <c r="G262" s="145"/>
      <c r="I262" s="145"/>
      <c r="AG262" s="196"/>
    </row>
    <row r="263" spans="7:33" s="4" customFormat="1" ht="12.75" customHeight="1" x14ac:dyDescent="0.25">
      <c r="G263" s="145"/>
      <c r="I263" s="145"/>
      <c r="AG263" s="196"/>
    </row>
    <row r="264" spans="7:33" s="4" customFormat="1" ht="12.75" customHeight="1" x14ac:dyDescent="0.25">
      <c r="G264" s="145"/>
      <c r="I264" s="145"/>
      <c r="AG264" s="196"/>
    </row>
    <row r="265" spans="7:33" s="4" customFormat="1" ht="12.75" customHeight="1" x14ac:dyDescent="0.25">
      <c r="G265" s="145"/>
      <c r="I265" s="145"/>
      <c r="AG265" s="196"/>
    </row>
    <row r="266" spans="7:33" s="4" customFormat="1" ht="12.75" customHeight="1" x14ac:dyDescent="0.25">
      <c r="G266" s="145"/>
      <c r="I266" s="145"/>
      <c r="AG266" s="196"/>
    </row>
    <row r="267" spans="7:33" s="4" customFormat="1" x14ac:dyDescent="0.25">
      <c r="G267" s="145"/>
      <c r="I267" s="145"/>
      <c r="AG267" s="196"/>
    </row>
    <row r="268" spans="7:33" s="4" customFormat="1" x14ac:dyDescent="0.25">
      <c r="G268" s="145"/>
      <c r="I268" s="145"/>
      <c r="AG268" s="196"/>
    </row>
    <row r="269" spans="7:33" s="4" customFormat="1" x14ac:dyDescent="0.25">
      <c r="G269" s="145"/>
      <c r="I269" s="145"/>
      <c r="AG269" s="196"/>
    </row>
    <row r="270" spans="7:33" s="4" customFormat="1" x14ac:dyDescent="0.25">
      <c r="G270" s="145"/>
      <c r="I270" s="145"/>
      <c r="AG270" s="196"/>
    </row>
    <row r="271" spans="7:33" s="4" customFormat="1" x14ac:dyDescent="0.25">
      <c r="G271" s="145"/>
      <c r="I271" s="145"/>
      <c r="AG271" s="196"/>
    </row>
    <row r="272" spans="7:33" s="4" customFormat="1" x14ac:dyDescent="0.25">
      <c r="G272" s="145"/>
      <c r="I272" s="145"/>
      <c r="AG272" s="196"/>
    </row>
    <row r="273" spans="7:33" s="4" customFormat="1" x14ac:dyDescent="0.25">
      <c r="G273" s="145"/>
      <c r="I273" s="145"/>
      <c r="AG273" s="196"/>
    </row>
    <row r="274" spans="7:33" s="4" customFormat="1" x14ac:dyDescent="0.25">
      <c r="G274" s="145"/>
      <c r="I274" s="145"/>
      <c r="AG274" s="196"/>
    </row>
    <row r="275" spans="7:33" s="4" customFormat="1" x14ac:dyDescent="0.25">
      <c r="G275" s="145"/>
      <c r="I275" s="145"/>
      <c r="AG275" s="196"/>
    </row>
    <row r="276" spans="7:33" s="4" customFormat="1" x14ac:dyDescent="0.25">
      <c r="G276" s="145"/>
      <c r="I276" s="145"/>
      <c r="AG276" s="196"/>
    </row>
    <row r="277" spans="7:33" s="4" customFormat="1" x14ac:dyDescent="0.25">
      <c r="G277" s="145"/>
      <c r="I277" s="145"/>
      <c r="AG277" s="196"/>
    </row>
    <row r="278" spans="7:33" s="4" customFormat="1" x14ac:dyDescent="0.25">
      <c r="G278" s="145"/>
      <c r="I278" s="145"/>
      <c r="AG278" s="196"/>
    </row>
    <row r="279" spans="7:33" s="4" customFormat="1" x14ac:dyDescent="0.25">
      <c r="G279" s="145"/>
      <c r="I279" s="145"/>
      <c r="AG279" s="196"/>
    </row>
    <row r="280" spans="7:33" s="4" customFormat="1" x14ac:dyDescent="0.25">
      <c r="G280" s="145"/>
      <c r="I280" s="145"/>
      <c r="AG280" s="196"/>
    </row>
    <row r="281" spans="7:33" s="4" customFormat="1" x14ac:dyDescent="0.25">
      <c r="G281" s="145"/>
      <c r="I281" s="145"/>
      <c r="AG281" s="196"/>
    </row>
    <row r="282" spans="7:33" s="4" customFormat="1" x14ac:dyDescent="0.25">
      <c r="G282" s="145"/>
      <c r="I282" s="145"/>
      <c r="AG282" s="196"/>
    </row>
    <row r="283" spans="7:33" s="4" customFormat="1" x14ac:dyDescent="0.25">
      <c r="G283" s="145"/>
      <c r="I283" s="145"/>
      <c r="AG283" s="196"/>
    </row>
    <row r="284" spans="7:33" s="4" customFormat="1" x14ac:dyDescent="0.25">
      <c r="G284" s="145"/>
      <c r="I284" s="145"/>
      <c r="AG284" s="196"/>
    </row>
    <row r="285" spans="7:33" s="4" customFormat="1" x14ac:dyDescent="0.25">
      <c r="G285" s="145"/>
      <c r="I285" s="145"/>
      <c r="AG285" s="196"/>
    </row>
    <row r="286" spans="7:33" s="4" customFormat="1" x14ac:dyDescent="0.25">
      <c r="G286" s="145"/>
      <c r="I286" s="145"/>
      <c r="AG286" s="196"/>
    </row>
    <row r="287" spans="7:33" s="4" customFormat="1" x14ac:dyDescent="0.25">
      <c r="G287" s="145"/>
      <c r="I287" s="145"/>
      <c r="AG287" s="196"/>
    </row>
    <row r="288" spans="7:33" s="4" customFormat="1" x14ac:dyDescent="0.25">
      <c r="G288" s="145"/>
      <c r="I288" s="145"/>
      <c r="AG288" s="196"/>
    </row>
    <row r="289" spans="7:33" s="4" customFormat="1" x14ac:dyDescent="0.25">
      <c r="G289" s="145"/>
      <c r="I289" s="145"/>
      <c r="AG289" s="196"/>
    </row>
    <row r="290" spans="7:33" s="4" customFormat="1" x14ac:dyDescent="0.25">
      <c r="G290" s="145"/>
      <c r="I290" s="145"/>
      <c r="AG290" s="196"/>
    </row>
    <row r="291" spans="7:33" s="4" customFormat="1" x14ac:dyDescent="0.25">
      <c r="G291" s="145"/>
      <c r="I291" s="145"/>
      <c r="AG291" s="196"/>
    </row>
    <row r="292" spans="7:33" s="4" customFormat="1" x14ac:dyDescent="0.25">
      <c r="G292" s="145"/>
      <c r="I292" s="145"/>
      <c r="AG292" s="196"/>
    </row>
    <row r="293" spans="7:33" s="4" customFormat="1" x14ac:dyDescent="0.25">
      <c r="G293" s="145"/>
      <c r="I293" s="145"/>
      <c r="AG293" s="196"/>
    </row>
    <row r="294" spans="7:33" s="4" customFormat="1" x14ac:dyDescent="0.25">
      <c r="G294" s="145"/>
      <c r="I294" s="145"/>
      <c r="AG294" s="196"/>
    </row>
    <row r="295" spans="7:33" s="4" customFormat="1" x14ac:dyDescent="0.25">
      <c r="G295" s="145"/>
      <c r="I295" s="145"/>
      <c r="AG295" s="196"/>
    </row>
    <row r="296" spans="7:33" s="4" customFormat="1" x14ac:dyDescent="0.25">
      <c r="G296" s="145"/>
      <c r="I296" s="145"/>
      <c r="AG296" s="196"/>
    </row>
    <row r="297" spans="7:33" s="4" customFormat="1" x14ac:dyDescent="0.25">
      <c r="G297" s="145"/>
      <c r="I297" s="145"/>
      <c r="AG297" s="196"/>
    </row>
    <row r="298" spans="7:33" s="4" customFormat="1" x14ac:dyDescent="0.25">
      <c r="G298" s="145"/>
      <c r="I298" s="145"/>
      <c r="AG298" s="196"/>
    </row>
    <row r="299" spans="7:33" s="4" customFormat="1" x14ac:dyDescent="0.25">
      <c r="G299" s="145"/>
      <c r="I299" s="145"/>
      <c r="AG299" s="196"/>
    </row>
    <row r="300" spans="7:33" s="4" customFormat="1" x14ac:dyDescent="0.25">
      <c r="G300" s="145"/>
      <c r="I300" s="145"/>
      <c r="AG300" s="196"/>
    </row>
    <row r="301" spans="7:33" s="4" customFormat="1" x14ac:dyDescent="0.25">
      <c r="G301" s="145"/>
      <c r="I301" s="145"/>
      <c r="AG301" s="196"/>
    </row>
    <row r="302" spans="7:33" s="4" customFormat="1" x14ac:dyDescent="0.25">
      <c r="G302" s="145"/>
      <c r="I302" s="145"/>
      <c r="AG302" s="196"/>
    </row>
    <row r="303" spans="7:33" s="4" customFormat="1" x14ac:dyDescent="0.25">
      <c r="G303" s="145"/>
      <c r="I303" s="145"/>
      <c r="AG303" s="196"/>
    </row>
    <row r="304" spans="7:33" s="4" customFormat="1" x14ac:dyDescent="0.25">
      <c r="G304" s="145"/>
      <c r="I304" s="145"/>
      <c r="AG304" s="196"/>
    </row>
    <row r="305" spans="7:33" s="4" customFormat="1" x14ac:dyDescent="0.25">
      <c r="G305" s="145"/>
      <c r="I305" s="145"/>
      <c r="AG305" s="196"/>
    </row>
    <row r="306" spans="7:33" s="4" customFormat="1" x14ac:dyDescent="0.25">
      <c r="G306" s="145"/>
      <c r="I306" s="145"/>
      <c r="AG306" s="196"/>
    </row>
    <row r="307" spans="7:33" s="4" customFormat="1" x14ac:dyDescent="0.25">
      <c r="G307" s="145"/>
      <c r="I307" s="145"/>
      <c r="AG307" s="196"/>
    </row>
    <row r="308" spans="7:33" s="4" customFormat="1" x14ac:dyDescent="0.25">
      <c r="G308" s="145"/>
      <c r="I308" s="145"/>
      <c r="AG308" s="196"/>
    </row>
    <row r="309" spans="7:33" s="4" customFormat="1" x14ac:dyDescent="0.25">
      <c r="G309" s="145"/>
      <c r="I309" s="145"/>
      <c r="AG309" s="196"/>
    </row>
    <row r="310" spans="7:33" s="4" customFormat="1" ht="12.75" customHeight="1" x14ac:dyDescent="0.25">
      <c r="G310" s="145"/>
      <c r="I310" s="145"/>
      <c r="AG310" s="196"/>
    </row>
    <row r="311" spans="7:33" s="4" customFormat="1" ht="12.75" customHeight="1" x14ac:dyDescent="0.25">
      <c r="G311" s="145"/>
      <c r="I311" s="145"/>
      <c r="AG311" s="196"/>
    </row>
    <row r="312" spans="7:33" s="4" customFormat="1" ht="12.75" customHeight="1" x14ac:dyDescent="0.25">
      <c r="G312" s="145"/>
      <c r="I312" s="145"/>
      <c r="AG312" s="196"/>
    </row>
    <row r="313" spans="7:33" s="4" customFormat="1" ht="12.75" customHeight="1" x14ac:dyDescent="0.25">
      <c r="G313" s="145"/>
      <c r="I313" s="145"/>
      <c r="AG313" s="196"/>
    </row>
    <row r="314" spans="7:33" s="4" customFormat="1" ht="12.75" customHeight="1" x14ac:dyDescent="0.25">
      <c r="G314" s="145"/>
      <c r="I314" s="145"/>
      <c r="AG314" s="196"/>
    </row>
    <row r="315" spans="7:33" s="4" customFormat="1" ht="12.75" customHeight="1" x14ac:dyDescent="0.25">
      <c r="G315" s="145"/>
      <c r="I315" s="145"/>
      <c r="AG315" s="196"/>
    </row>
    <row r="316" spans="7:33" s="4" customFormat="1" x14ac:dyDescent="0.25">
      <c r="G316" s="145"/>
      <c r="I316" s="145"/>
      <c r="AG316" s="196"/>
    </row>
    <row r="317" spans="7:33" s="4" customFormat="1" x14ac:dyDescent="0.25">
      <c r="G317" s="145"/>
      <c r="I317" s="145"/>
      <c r="AG317" s="196"/>
    </row>
    <row r="318" spans="7:33" s="4" customFormat="1" x14ac:dyDescent="0.25">
      <c r="G318" s="145"/>
      <c r="I318" s="145"/>
      <c r="AG318" s="196"/>
    </row>
    <row r="319" spans="7:33" s="4" customFormat="1" x14ac:dyDescent="0.25">
      <c r="G319" s="145"/>
      <c r="I319" s="145"/>
      <c r="AG319" s="196"/>
    </row>
    <row r="320" spans="7:33" s="4" customFormat="1" x14ac:dyDescent="0.25">
      <c r="G320" s="145"/>
      <c r="I320" s="145"/>
      <c r="AG320" s="196"/>
    </row>
    <row r="321" spans="7:33" s="4" customFormat="1" x14ac:dyDescent="0.25">
      <c r="G321" s="145"/>
      <c r="I321" s="145"/>
      <c r="AG321" s="196"/>
    </row>
    <row r="322" spans="7:33" s="4" customFormat="1" x14ac:dyDescent="0.25">
      <c r="G322" s="145"/>
      <c r="I322" s="145"/>
      <c r="AG322" s="196"/>
    </row>
    <row r="323" spans="7:33" s="4" customFormat="1" x14ac:dyDescent="0.25">
      <c r="G323" s="145"/>
      <c r="I323" s="145"/>
      <c r="AG323" s="196"/>
    </row>
    <row r="324" spans="7:33" s="4" customFormat="1" x14ac:dyDescent="0.25">
      <c r="G324" s="145"/>
      <c r="I324" s="145"/>
      <c r="AG324" s="196"/>
    </row>
    <row r="325" spans="7:33" s="4" customFormat="1" x14ac:dyDescent="0.25">
      <c r="G325" s="145"/>
      <c r="I325" s="145"/>
      <c r="AG325" s="196"/>
    </row>
  </sheetData>
  <mergeCells count="35">
    <mergeCell ref="U6:U8"/>
    <mergeCell ref="AA2:AD2"/>
    <mergeCell ref="G3:AB3"/>
    <mergeCell ref="A4:AF4"/>
    <mergeCell ref="A5:A8"/>
    <mergeCell ref="B5:B8"/>
    <mergeCell ref="F5:F8"/>
    <mergeCell ref="G5:G8"/>
    <mergeCell ref="H5:H8"/>
    <mergeCell ref="I5:I8"/>
    <mergeCell ref="J5:T5"/>
    <mergeCell ref="U5:AD5"/>
    <mergeCell ref="AE5:AE8"/>
    <mergeCell ref="AF5:AF8"/>
    <mergeCell ref="J6:J8"/>
    <mergeCell ref="K6:N6"/>
    <mergeCell ref="AB6:AB8"/>
    <mergeCell ref="AC6:AD6"/>
    <mergeCell ref="AC7:AC8"/>
    <mergeCell ref="AD7:AD8"/>
    <mergeCell ref="V7:V8"/>
    <mergeCell ref="W7:Y7"/>
    <mergeCell ref="V6:Y6"/>
    <mergeCell ref="Z6:Z8"/>
    <mergeCell ref="AA6:AA8"/>
    <mergeCell ref="B35:N35"/>
    <mergeCell ref="K7:K8"/>
    <mergeCell ref="L7:N7"/>
    <mergeCell ref="S7:S8"/>
    <mergeCell ref="T7:T8"/>
    <mergeCell ref="P6:P8"/>
    <mergeCell ref="Q6:Q8"/>
    <mergeCell ref="R6:R8"/>
    <mergeCell ref="S6:T6"/>
    <mergeCell ref="O6:O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29</vt:i4>
      </vt:variant>
    </vt:vector>
  </HeadingPairs>
  <TitlesOfParts>
    <vt:vector size="29" baseType="lpstr">
      <vt:lpstr>Аркуш1</vt:lpstr>
      <vt:lpstr>Аркуш2</vt:lpstr>
      <vt:lpstr>Аркуш3</vt:lpstr>
      <vt:lpstr>Аркуш4</vt:lpstr>
      <vt:lpstr>Аркуш5</vt:lpstr>
      <vt:lpstr>Аркуш6</vt:lpstr>
      <vt:lpstr>Аркуш7</vt:lpstr>
      <vt:lpstr>Аркуш8</vt:lpstr>
      <vt:lpstr>Аркуш9</vt:lpstr>
      <vt:lpstr>Аркуш10</vt:lpstr>
      <vt:lpstr>Аркуш11</vt:lpstr>
      <vt:lpstr>Аркуш12</vt:lpstr>
      <vt:lpstr>Аркуш13</vt:lpstr>
      <vt:lpstr>Аркуш14</vt:lpstr>
      <vt:lpstr>Аркуш15</vt:lpstr>
      <vt:lpstr>Аркуш16</vt:lpstr>
      <vt:lpstr>Аркуш21</vt:lpstr>
      <vt:lpstr>Аркуш17</vt:lpstr>
      <vt:lpstr>Аркуш20</vt:lpstr>
      <vt:lpstr>Аркуш18</vt:lpstr>
      <vt:lpstr>Аркуш19</vt:lpstr>
      <vt:lpstr>Аркуш22</vt:lpstr>
      <vt:lpstr>Аркуш23</vt:lpstr>
      <vt:lpstr>Аркуш24</vt:lpstr>
      <vt:lpstr>Аркуш25</vt:lpstr>
      <vt:lpstr>Аркуш26</vt:lpstr>
      <vt:lpstr>Аркуш27</vt:lpstr>
      <vt:lpstr>Аркуш28</vt:lpstr>
      <vt:lpstr>Аркуш29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2018-08-12T19:46:38Z</cp:lastPrinted>
  <dcterms:created xsi:type="dcterms:W3CDTF">2018-08-11T19:20:25Z</dcterms:created>
  <dcterms:modified xsi:type="dcterms:W3CDTF">2018-10-11T21:50:49Z</dcterms:modified>
</cp:coreProperties>
</file>