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525" tabRatio="877" activeTab="1"/>
  </bookViews>
  <sheets>
    <sheet name="Лист1 " sheetId="1" r:id="rId1"/>
    <sheet name="Кошторис кравець " sheetId="2" r:id="rId2"/>
    <sheet name="Додатки  кравець " sheetId="3" r:id="rId3"/>
  </sheets>
  <definedNames>
    <definedName name="в172" localSheetId="2">'Додатки  кравець '!#REF!</definedName>
    <definedName name="в172">#REF!</definedName>
  </definedNames>
  <calcPr fullCalcOnLoad="1"/>
</workbook>
</file>

<file path=xl/sharedStrings.xml><?xml version="1.0" encoding="utf-8"?>
<sst xmlns="http://schemas.openxmlformats.org/spreadsheetml/2006/main" count="214" uniqueCount="153">
  <si>
    <t>1.</t>
  </si>
  <si>
    <t>Вихідні дані:</t>
  </si>
  <si>
    <t>Назва професії:</t>
  </si>
  <si>
    <t>Код:</t>
  </si>
  <si>
    <t>навчання (год.)</t>
  </si>
  <si>
    <t>Кількість годин виробничого</t>
  </si>
  <si>
    <t>№</t>
  </si>
  <si>
    <t>п/п</t>
  </si>
  <si>
    <t>С/місячна</t>
  </si>
  <si>
    <t>оклад</t>
  </si>
  <si>
    <t>годин</t>
  </si>
  <si>
    <t>категор.</t>
  </si>
  <si>
    <t>Місячний</t>
  </si>
  <si>
    <t>Доплата</t>
  </si>
  <si>
    <t xml:space="preserve">Строк </t>
  </si>
  <si>
    <t>використ.</t>
  </si>
  <si>
    <t>приміщ.</t>
  </si>
  <si>
    <t xml:space="preserve">Кількість </t>
  </si>
  <si>
    <t>слухачів</t>
  </si>
  <si>
    <t xml:space="preserve">   Приміщення</t>
  </si>
  <si>
    <t>опалення</t>
  </si>
  <si>
    <t>Вартість</t>
  </si>
  <si>
    <t xml:space="preserve">      Вода</t>
  </si>
  <si>
    <t>Водопостачання та каналізаційні стоки</t>
  </si>
  <si>
    <t>за годину</t>
  </si>
  <si>
    <t>Потуж-</t>
  </si>
  <si>
    <t xml:space="preserve">  ність</t>
  </si>
  <si>
    <t xml:space="preserve">  ламп</t>
  </si>
  <si>
    <t>Тривалість</t>
  </si>
  <si>
    <t xml:space="preserve">освітлення </t>
  </si>
  <si>
    <t>енергії</t>
  </si>
  <si>
    <t>Електроенергія</t>
  </si>
  <si>
    <t>Разом</t>
  </si>
  <si>
    <t xml:space="preserve"> куб.м.</t>
  </si>
  <si>
    <t>Кількість</t>
  </si>
  <si>
    <t>водопостач.</t>
  </si>
  <si>
    <t>днів роб.</t>
  </si>
  <si>
    <t>часу</t>
  </si>
  <si>
    <t>Навчальні витрати</t>
  </si>
  <si>
    <t>Канцелярські витрати</t>
  </si>
  <si>
    <t>Папір</t>
  </si>
  <si>
    <t>шт.</t>
  </si>
  <si>
    <t>відпрацьо-</t>
  </si>
  <si>
    <t>електро-</t>
  </si>
  <si>
    <t xml:space="preserve">Ручка </t>
  </si>
  <si>
    <t>Сировина та матеріали  на навчальні цілі</t>
  </si>
  <si>
    <t>в т.ч. лекції</t>
  </si>
  <si>
    <t>практичні</t>
  </si>
  <si>
    <t xml:space="preserve">лабораторні          </t>
  </si>
  <si>
    <t>по батькові</t>
  </si>
  <si>
    <t>років</t>
  </si>
  <si>
    <t>Кількість годин професійно-теоретичної</t>
  </si>
  <si>
    <t>підготовки  (год.)</t>
  </si>
  <si>
    <t>Кількість годин виробничої</t>
  </si>
  <si>
    <t>практики (год.)</t>
  </si>
  <si>
    <t>(див додаток №2)</t>
  </si>
  <si>
    <t>Розрахунок оплати праці:</t>
  </si>
  <si>
    <t>Майстерня</t>
  </si>
  <si>
    <t xml:space="preserve">норма </t>
  </si>
  <si>
    <t>тривал.</t>
  </si>
  <si>
    <t>Витрати на комунальні послуги</t>
  </si>
  <si>
    <t>Опалення</t>
  </si>
  <si>
    <t>Кількість консультацій (год.)</t>
  </si>
  <si>
    <t>Кваліфікаційний іспит (год.)</t>
  </si>
  <si>
    <t>Обсяг навчальних годин   (год.)</t>
  </si>
  <si>
    <t>3.1.1.</t>
  </si>
  <si>
    <t>3.1.2.</t>
  </si>
  <si>
    <t>3.3.1</t>
  </si>
  <si>
    <t>3.</t>
  </si>
  <si>
    <r>
      <t xml:space="preserve">Нарахування на оплату праці </t>
    </r>
    <r>
      <rPr>
        <sz val="10"/>
        <rFont val="Arial Cyr"/>
        <family val="0"/>
      </rPr>
      <t>(єдиний внесок) (грн.)</t>
    </r>
  </si>
  <si>
    <t>1.2.</t>
  </si>
  <si>
    <t>3.1.</t>
  </si>
  <si>
    <t>3.1.3.</t>
  </si>
  <si>
    <t>3.2.</t>
  </si>
  <si>
    <t>3.3.</t>
  </si>
  <si>
    <t>1</t>
  </si>
  <si>
    <r>
      <t xml:space="preserve">Капітальні витрати  </t>
    </r>
    <r>
      <rPr>
        <sz val="10"/>
        <rFont val="Arial Cyr"/>
        <family val="0"/>
      </rPr>
      <t>(грн.)</t>
    </r>
    <r>
      <rPr>
        <b/>
        <sz val="10"/>
        <rFont val="Arial Cyr"/>
        <family val="0"/>
      </rPr>
      <t xml:space="preserve"> </t>
    </r>
  </si>
  <si>
    <t xml:space="preserve">                              Додаток №1 до кошторису</t>
  </si>
  <si>
    <t xml:space="preserve">              Додаток №2 до кошторису</t>
  </si>
  <si>
    <t>пач.</t>
  </si>
  <si>
    <t xml:space="preserve">            Назва</t>
  </si>
  <si>
    <t>матеріалів</t>
  </si>
  <si>
    <t>Одиниця</t>
  </si>
  <si>
    <t>виміру</t>
  </si>
  <si>
    <t>один.виміру</t>
  </si>
  <si>
    <t>Норми витрат</t>
  </si>
  <si>
    <t>Разом по Ст.3</t>
  </si>
  <si>
    <t>Витрати на</t>
  </si>
  <si>
    <t>Головний бухгалтер</t>
  </si>
  <si>
    <r>
      <t xml:space="preserve">Безпосередні витрати та оплата послуг інших організацій </t>
    </r>
    <r>
      <rPr>
        <sz val="10"/>
        <rFont val="Arial Cyr"/>
        <family val="0"/>
      </rPr>
      <t xml:space="preserve">(грн.) </t>
    </r>
  </si>
  <si>
    <t>Сума</t>
  </si>
  <si>
    <t>ваних</t>
  </si>
  <si>
    <t>посадовий</t>
  </si>
  <si>
    <t xml:space="preserve">   Прізвище, ім'я,</t>
  </si>
  <si>
    <t xml:space="preserve">Холодна </t>
  </si>
  <si>
    <t>Стоки</t>
  </si>
  <si>
    <t>робочого</t>
  </si>
  <si>
    <t>Безпосередні витрати  та оплата послуг інших організацій</t>
  </si>
  <si>
    <t>ламп</t>
  </si>
  <si>
    <t>1 квт.</t>
  </si>
  <si>
    <t>в день</t>
  </si>
  <si>
    <t>Ціна</t>
  </si>
  <si>
    <t xml:space="preserve">Назва товару     </t>
  </si>
  <si>
    <t>за</t>
  </si>
  <si>
    <t>за вислугу</t>
  </si>
  <si>
    <t>(шт.)</t>
  </si>
  <si>
    <t>(грн.)</t>
  </si>
  <si>
    <t>(дн.)</t>
  </si>
  <si>
    <t>5.</t>
  </si>
  <si>
    <r>
      <t xml:space="preserve">Витрати на оплату праці </t>
    </r>
    <r>
      <rPr>
        <sz val="10"/>
        <rFont val="Arial Cyr"/>
        <family val="0"/>
      </rPr>
      <t>(</t>
    </r>
    <r>
      <rPr>
        <sz val="10"/>
        <rFont val="Arial Cyr"/>
        <family val="0"/>
      </rPr>
      <t>грн.) (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див.додаток № 1)</t>
    </r>
  </si>
  <si>
    <t>4.</t>
  </si>
  <si>
    <t>2.</t>
  </si>
  <si>
    <t>Всього :</t>
  </si>
  <si>
    <t xml:space="preserve">Витрати </t>
  </si>
  <si>
    <t>на добу</t>
  </si>
  <si>
    <t>ЗАТВЕРДЖУЮ</t>
  </si>
  <si>
    <t>(год.)</t>
  </si>
  <si>
    <t>(куб.м.)</t>
  </si>
  <si>
    <t xml:space="preserve">  (чол.)</t>
  </si>
  <si>
    <t xml:space="preserve">  (квт.)</t>
  </si>
  <si>
    <t>грн.</t>
  </si>
  <si>
    <t>Кількість слухачів (чол.)</t>
  </si>
  <si>
    <t>ПОГОДЖЕНО</t>
  </si>
  <si>
    <t>Директор</t>
  </si>
  <si>
    <t>Волинського обласного</t>
  </si>
  <si>
    <t>центру зайнятості</t>
  </si>
  <si>
    <t xml:space="preserve">Оплата праці майстра виробничого навчання </t>
  </si>
  <si>
    <t xml:space="preserve">Папка </t>
  </si>
  <si>
    <t>національного технічного університету"</t>
  </si>
  <si>
    <t>Відокремленого структурного підрозділу</t>
  </si>
  <si>
    <t>"Технічний фаховий коледж Луцького</t>
  </si>
  <si>
    <t>Від Волинського ОЦЗ 6 чол. * 8330,00= 49980,00</t>
  </si>
  <si>
    <t>____ __________________ 2022 р.</t>
  </si>
  <si>
    <t>__________________ Олег ГЕРАСИМЧУК</t>
  </si>
  <si>
    <t>_____________ Євгенія ШАВИРІНА</t>
  </si>
  <si>
    <t>_____________________Євгенія ШАВИРІНА</t>
  </si>
  <si>
    <t xml:space="preserve">  КОШТОРИС</t>
  </si>
  <si>
    <t>умовно-постійна</t>
  </si>
  <si>
    <t xml:space="preserve">умовно-змінна </t>
  </si>
  <si>
    <t>частина (грн.)</t>
  </si>
  <si>
    <t xml:space="preserve"> </t>
  </si>
  <si>
    <t>____________________ Алла КУЦИН</t>
  </si>
  <si>
    <t>до договору №030022111700076 від 17.11.2022 р.</t>
  </si>
  <si>
    <t>Розхідний матеріал</t>
  </si>
  <si>
    <t>Термін навчання (дн)</t>
  </si>
  <si>
    <t>Разом по ст. 2</t>
  </si>
  <si>
    <t xml:space="preserve">Загальна вартість навчання </t>
  </si>
  <si>
    <t>_____ __________________ 2023 р.</t>
  </si>
  <si>
    <t>Кравець</t>
  </si>
  <si>
    <t>2</t>
  </si>
  <si>
    <t xml:space="preserve">Чернєва </t>
  </si>
  <si>
    <t>на 1 особу</t>
  </si>
  <si>
    <t>майстер вир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</si>
</sst>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%"/>
    <numFmt numFmtId="184" formatCode="0.00000"/>
    <numFmt numFmtId="185" formatCode="[$-422]d\ mmmm\ yyyy&quot; р.&quot;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9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b/>
      <sz val="13"/>
      <color indexed="8"/>
      <name val="Arial Cyr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b/>
      <i/>
      <sz val="11"/>
      <color indexed="9"/>
      <name val="Arial Cyr"/>
      <family val="0"/>
    </font>
    <font>
      <b/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sz val="11"/>
      <color theme="0"/>
      <name val="Arial Cyr"/>
      <family val="0"/>
    </font>
    <font>
      <b/>
      <i/>
      <sz val="11"/>
      <color theme="0"/>
      <name val="Arial Cyr"/>
      <family val="0"/>
    </font>
    <font>
      <b/>
      <sz val="9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7" borderId="6" applyNumberFormat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  <xf numFmtId="0" fontId="58" fillId="0" borderId="7" applyNumberFormat="0" applyFill="0" applyAlignment="0" applyProtection="0"/>
    <xf numFmtId="0" fontId="59" fillId="29" borderId="0" applyNumberFormat="0" applyBorder="0" applyAlignment="0" applyProtection="0"/>
    <xf numFmtId="0" fontId="0" fillId="30" borderId="8" applyNumberFormat="0" applyFont="0" applyAlignment="0" applyProtection="0"/>
    <xf numFmtId="0" fontId="60" fillId="28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181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9" fontId="0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49" fontId="10" fillId="0" borderId="17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9" fontId="16" fillId="0" borderId="19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1" fontId="8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82" fontId="8" fillId="0" borderId="14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6" fillId="0" borderId="14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83" fontId="0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32" borderId="11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2" fontId="21" fillId="0" borderId="14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181" fontId="0" fillId="0" borderId="14" xfId="0" applyNumberFormat="1" applyFont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6" fillId="33" borderId="14" xfId="0" applyNumberFormat="1" applyFont="1" applyFill="1" applyBorder="1" applyAlignment="1">
      <alignment/>
    </xf>
    <xf numFmtId="2" fontId="8" fillId="33" borderId="14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4" fillId="0" borderId="0" xfId="0" applyFont="1" applyAlignment="1">
      <alignment/>
    </xf>
    <xf numFmtId="2" fontId="6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2" fontId="8" fillId="33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64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7" sqref="M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96"/>
  <sheetViews>
    <sheetView tabSelected="1" zoomScalePageLayoutView="0" workbookViewId="0" topLeftCell="A1">
      <selection activeCell="H51" sqref="H51"/>
    </sheetView>
  </sheetViews>
  <sheetFormatPr defaultColWidth="9.00390625" defaultRowHeight="12.75"/>
  <cols>
    <col min="1" max="1" width="7.625" style="0" customWidth="1"/>
    <col min="2" max="2" width="12.75390625" style="0" customWidth="1"/>
    <col min="4" max="4" width="9.375" style="0" customWidth="1"/>
    <col min="5" max="5" width="10.625" style="0" customWidth="1"/>
    <col min="6" max="6" width="10.25390625" style="0" customWidth="1"/>
    <col min="8" max="8" width="16.125" style="0" customWidth="1"/>
  </cols>
  <sheetData>
    <row r="1" spans="1:9" ht="12.75">
      <c r="A1" s="167" t="s">
        <v>122</v>
      </c>
      <c r="B1" s="167"/>
      <c r="C1" s="167"/>
      <c r="D1" s="158"/>
      <c r="E1" s="4"/>
      <c r="F1" s="53" t="s">
        <v>115</v>
      </c>
      <c r="G1" s="53"/>
      <c r="H1" s="4"/>
      <c r="I1" s="4"/>
    </row>
    <row r="2" spans="1:9" ht="12.75">
      <c r="A2" s="158" t="s">
        <v>123</v>
      </c>
      <c r="B2" s="158"/>
      <c r="C2" s="158"/>
      <c r="D2" s="158"/>
      <c r="E2" s="4"/>
      <c r="F2" s="57" t="s">
        <v>123</v>
      </c>
      <c r="G2" s="4"/>
      <c r="H2" s="4"/>
      <c r="I2" s="4"/>
    </row>
    <row r="3" spans="1:9" ht="12.75">
      <c r="A3" s="158" t="s">
        <v>124</v>
      </c>
      <c r="B3" s="158"/>
      <c r="C3" s="158"/>
      <c r="D3" s="158"/>
      <c r="E3" s="4"/>
      <c r="F3" t="s">
        <v>129</v>
      </c>
      <c r="G3" s="4"/>
      <c r="H3" s="4"/>
      <c r="I3" s="4"/>
    </row>
    <row r="4" spans="1:9" ht="12.75">
      <c r="A4" s="158" t="s">
        <v>125</v>
      </c>
      <c r="B4" s="158"/>
      <c r="C4" s="158"/>
      <c r="D4" s="158"/>
      <c r="E4" s="4"/>
      <c r="F4" s="116" t="s">
        <v>130</v>
      </c>
      <c r="G4" s="117"/>
      <c r="H4" s="117"/>
      <c r="I4" s="4"/>
    </row>
    <row r="5" spans="1:9" ht="14.25" customHeight="1">
      <c r="A5" s="158"/>
      <c r="B5" s="158"/>
      <c r="C5" s="158"/>
      <c r="D5" s="158"/>
      <c r="E5" s="4"/>
      <c r="F5" s="116" t="s">
        <v>128</v>
      </c>
      <c r="G5" s="117"/>
      <c r="H5" s="117"/>
      <c r="I5" s="4"/>
    </row>
    <row r="6" spans="1:9" ht="24" customHeight="1">
      <c r="A6" s="158" t="s">
        <v>141</v>
      </c>
      <c r="B6" s="158"/>
      <c r="C6" s="158"/>
      <c r="D6" s="158"/>
      <c r="E6" s="4"/>
      <c r="F6" t="s">
        <v>133</v>
      </c>
      <c r="G6" s="4"/>
      <c r="H6" s="57"/>
      <c r="I6" s="4"/>
    </row>
    <row r="7" spans="1:9" ht="28.5" customHeight="1">
      <c r="A7" s="158" t="s">
        <v>132</v>
      </c>
      <c r="B7" s="158"/>
      <c r="C7" s="158"/>
      <c r="D7" s="158"/>
      <c r="E7" s="4"/>
      <c r="F7" s="172" t="s">
        <v>147</v>
      </c>
      <c r="G7" s="172"/>
      <c r="H7" s="172"/>
      <c r="I7" s="4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7.25" customHeight="1">
      <c r="A10" s="4"/>
      <c r="B10" s="168" t="s">
        <v>136</v>
      </c>
      <c r="C10" s="168"/>
      <c r="D10" s="168"/>
      <c r="E10" s="168"/>
      <c r="F10" s="168"/>
      <c r="G10" s="168"/>
      <c r="H10" s="168"/>
      <c r="I10" s="6"/>
    </row>
    <row r="11" spans="1:9" ht="15.75">
      <c r="A11" s="6"/>
      <c r="B11" s="169"/>
      <c r="C11" s="169"/>
      <c r="D11" s="169"/>
      <c r="E11" s="169"/>
      <c r="F11" s="169"/>
      <c r="G11" s="169"/>
      <c r="H11" s="169"/>
      <c r="I11" s="8"/>
    </row>
    <row r="12" spans="1:9" ht="15.75">
      <c r="A12" s="6"/>
      <c r="B12" s="7"/>
      <c r="C12" s="9"/>
      <c r="D12" s="7"/>
      <c r="E12" s="7"/>
      <c r="F12" s="7"/>
      <c r="G12" s="8"/>
      <c r="I12" s="8"/>
    </row>
    <row r="13" spans="1:9" ht="12.75">
      <c r="A13" s="8"/>
      <c r="B13" s="8"/>
      <c r="C13" s="9"/>
      <c r="D13" s="9"/>
      <c r="E13" s="10"/>
      <c r="F13" s="11"/>
      <c r="G13" s="11"/>
      <c r="H13" s="11"/>
      <c r="I13" s="11"/>
    </row>
    <row r="14" spans="1:9" ht="12.75">
      <c r="A14" s="11"/>
      <c r="B14" s="11"/>
      <c r="C14" s="11"/>
      <c r="D14" s="11"/>
      <c r="G14" s="11"/>
      <c r="H14" s="11"/>
      <c r="I14" s="11"/>
    </row>
    <row r="15" spans="1:9" ht="12.75">
      <c r="A15" s="11"/>
      <c r="B15" s="11"/>
      <c r="C15" s="9" t="s">
        <v>1</v>
      </c>
      <c r="D15" s="9"/>
      <c r="E15" s="11"/>
      <c r="F15" s="11"/>
      <c r="G15" s="11"/>
      <c r="H15" s="11"/>
      <c r="I15" s="11"/>
    </row>
    <row r="16" spans="1:10" ht="15.75" customHeight="1">
      <c r="A16" s="11"/>
      <c r="B16" s="11"/>
      <c r="C16" s="11" t="s">
        <v>2</v>
      </c>
      <c r="D16" s="11"/>
      <c r="E16" s="173" t="s">
        <v>148</v>
      </c>
      <c r="F16" s="173"/>
      <c r="G16" s="173"/>
      <c r="H16" s="144"/>
      <c r="I16" s="145"/>
      <c r="J16" s="145"/>
    </row>
    <row r="17" spans="1:9" ht="12.75">
      <c r="A17" s="11"/>
      <c r="B17" s="11"/>
      <c r="C17" s="11"/>
      <c r="D17" s="11"/>
      <c r="E17" s="9"/>
      <c r="F17" s="9"/>
      <c r="G17" s="9"/>
      <c r="H17" s="11"/>
      <c r="I17" s="11"/>
    </row>
    <row r="18" spans="1:9" ht="12.75">
      <c r="A18" s="11"/>
      <c r="B18" s="11"/>
      <c r="C18" s="11" t="s">
        <v>3</v>
      </c>
      <c r="D18" s="11"/>
      <c r="E18" s="10"/>
      <c r="F18" s="9"/>
      <c r="G18" s="65">
        <v>7433</v>
      </c>
      <c r="H18" s="11"/>
      <c r="I18" s="11"/>
    </row>
    <row r="19" spans="1:9" ht="12.75">
      <c r="A19" s="11"/>
      <c r="B19" s="11"/>
      <c r="C19" s="57" t="s">
        <v>121</v>
      </c>
      <c r="D19" s="11"/>
      <c r="E19" s="11"/>
      <c r="F19" s="11"/>
      <c r="G19" s="65">
        <v>6</v>
      </c>
      <c r="H19" s="11"/>
      <c r="I19" s="11"/>
    </row>
    <row r="20" spans="1:9" ht="12.75">
      <c r="A20" s="11"/>
      <c r="B20" s="11"/>
      <c r="D20" s="11"/>
      <c r="E20" s="11"/>
      <c r="F20" s="11"/>
      <c r="G20" s="107"/>
      <c r="H20" s="11"/>
      <c r="I20" s="11"/>
    </row>
    <row r="21" spans="1:9" ht="12.75">
      <c r="A21" s="11"/>
      <c r="B21" s="11"/>
      <c r="D21" s="11"/>
      <c r="E21" s="11"/>
      <c r="F21" s="11"/>
      <c r="G21" s="107"/>
      <c r="H21" s="11"/>
      <c r="I21" s="11"/>
    </row>
    <row r="22" spans="1:9" ht="12.75">
      <c r="A22" s="11"/>
      <c r="B22" s="11"/>
      <c r="C22" t="s">
        <v>144</v>
      </c>
      <c r="D22" s="11"/>
      <c r="E22" s="11"/>
      <c r="F22" s="11"/>
      <c r="G22" s="65">
        <v>10</v>
      </c>
      <c r="H22" s="11"/>
      <c r="I22" s="11"/>
    </row>
    <row r="23" spans="1:9" ht="12.75">
      <c r="A23" s="11"/>
      <c r="B23" s="11"/>
      <c r="C23" s="11" t="s">
        <v>51</v>
      </c>
      <c r="D23" s="11"/>
      <c r="E23" s="11"/>
      <c r="F23" s="11"/>
      <c r="G23" s="10"/>
      <c r="H23" s="11"/>
      <c r="I23" s="11"/>
    </row>
    <row r="24" spans="1:9" ht="12.75">
      <c r="A24" s="11"/>
      <c r="B24" s="11"/>
      <c r="C24" s="11" t="s">
        <v>52</v>
      </c>
      <c r="D24" s="11"/>
      <c r="E24" s="11"/>
      <c r="F24" s="11"/>
      <c r="G24" s="65">
        <v>30</v>
      </c>
      <c r="H24" s="11"/>
      <c r="I24" s="11"/>
    </row>
    <row r="25" spans="1:9" ht="12.75">
      <c r="A25" s="11"/>
      <c r="B25" s="11"/>
      <c r="C25" s="11"/>
      <c r="D25" s="11" t="s">
        <v>46</v>
      </c>
      <c r="E25" s="11"/>
      <c r="F25" s="11"/>
      <c r="G25" s="65">
        <v>10</v>
      </c>
      <c r="H25" s="11"/>
      <c r="I25" s="11"/>
    </row>
    <row r="26" spans="1:9" ht="12.75">
      <c r="A26" s="11"/>
      <c r="B26" s="11"/>
      <c r="C26" s="11"/>
      <c r="D26" s="11" t="s">
        <v>48</v>
      </c>
      <c r="E26" s="11"/>
      <c r="F26" s="11"/>
      <c r="G26" s="65"/>
      <c r="H26" s="11"/>
      <c r="I26" s="11"/>
    </row>
    <row r="27" spans="1:9" ht="12.75">
      <c r="A27" s="11"/>
      <c r="B27" s="11"/>
      <c r="C27" s="11"/>
      <c r="D27" s="11" t="s">
        <v>47</v>
      </c>
      <c r="E27" s="11"/>
      <c r="F27" s="11"/>
      <c r="G27" s="65">
        <v>20</v>
      </c>
      <c r="H27" s="11"/>
      <c r="I27" s="11"/>
    </row>
    <row r="28" spans="1:9" ht="12.75">
      <c r="A28" s="11"/>
      <c r="B28" s="11"/>
      <c r="C28" s="11" t="s">
        <v>62</v>
      </c>
      <c r="D28" s="11"/>
      <c r="E28" s="11"/>
      <c r="F28" s="11"/>
      <c r="G28" s="65"/>
      <c r="H28" s="11"/>
      <c r="I28" s="11"/>
    </row>
    <row r="29" spans="1:9" ht="12.75">
      <c r="A29" s="11"/>
      <c r="B29" s="11"/>
      <c r="C29" s="11" t="s">
        <v>63</v>
      </c>
      <c r="D29" s="11"/>
      <c r="E29" s="11"/>
      <c r="F29" s="11"/>
      <c r="G29" s="65">
        <v>2</v>
      </c>
      <c r="H29" s="12"/>
      <c r="I29" s="11"/>
    </row>
    <row r="30" spans="1:9" ht="12.75">
      <c r="A30" s="11"/>
      <c r="B30" s="11"/>
      <c r="C30" s="11" t="s">
        <v>5</v>
      </c>
      <c r="D30" s="11"/>
      <c r="E30" s="11"/>
      <c r="F30" s="11"/>
      <c r="G30" s="10"/>
      <c r="H30" s="11"/>
      <c r="I30" s="11"/>
    </row>
    <row r="31" spans="1:9" ht="12.75">
      <c r="A31" s="11"/>
      <c r="B31" s="11"/>
      <c r="C31" s="11" t="s">
        <v>4</v>
      </c>
      <c r="D31" s="11"/>
      <c r="E31" s="11"/>
      <c r="F31" s="11"/>
      <c r="G31" s="65">
        <v>28</v>
      </c>
      <c r="H31" s="11"/>
      <c r="I31" s="11"/>
    </row>
    <row r="32" spans="1:9" ht="12.75" customHeight="1">
      <c r="A32" s="11"/>
      <c r="B32" s="11"/>
      <c r="C32" s="11" t="s">
        <v>53</v>
      </c>
      <c r="D32" s="11"/>
      <c r="E32" s="11"/>
      <c r="F32" s="11"/>
      <c r="G32" s="10"/>
      <c r="H32" s="11"/>
      <c r="I32" s="11"/>
    </row>
    <row r="33" spans="1:9" ht="12.75" customHeight="1">
      <c r="A33" s="11"/>
      <c r="B33" s="11"/>
      <c r="C33" s="11" t="s">
        <v>54</v>
      </c>
      <c r="D33" s="11"/>
      <c r="E33" s="11"/>
      <c r="F33" s="11"/>
      <c r="G33" s="65">
        <v>20</v>
      </c>
      <c r="H33" s="11"/>
      <c r="I33" s="11"/>
    </row>
    <row r="34" spans="1:9" ht="12.75">
      <c r="A34" s="11"/>
      <c r="B34" s="11"/>
      <c r="C34" s="11" t="s">
        <v>64</v>
      </c>
      <c r="D34" s="11"/>
      <c r="E34" s="11"/>
      <c r="F34" s="11"/>
      <c r="G34" s="65">
        <v>80</v>
      </c>
      <c r="H34" s="12"/>
      <c r="I34" s="11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54" t="s">
        <v>0</v>
      </c>
      <c r="B36" s="9" t="s">
        <v>109</v>
      </c>
      <c r="C36" s="9"/>
      <c r="D36" s="9"/>
      <c r="E36" s="9"/>
      <c r="F36" s="9"/>
      <c r="G36" s="11"/>
      <c r="H36" s="66">
        <f>'Додатки  кравець '!H28</f>
        <v>2152.88</v>
      </c>
      <c r="I36" s="11"/>
    </row>
    <row r="37" spans="1:9" ht="12.75">
      <c r="A37" s="54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54" t="s">
        <v>111</v>
      </c>
      <c r="B38" s="9" t="s">
        <v>69</v>
      </c>
      <c r="C38" s="9"/>
      <c r="D38" s="9"/>
      <c r="E38" s="9"/>
      <c r="F38" s="50"/>
      <c r="G38" s="109">
        <v>0.22</v>
      </c>
      <c r="H38" s="66">
        <f>H36*G38</f>
        <v>473.6336</v>
      </c>
      <c r="I38" s="11"/>
    </row>
    <row r="39" spans="1:9" ht="12.75">
      <c r="A39" s="54"/>
      <c r="B39" s="11"/>
      <c r="C39" s="11"/>
      <c r="D39" s="11"/>
      <c r="E39" s="11"/>
      <c r="F39" s="9"/>
      <c r="G39" s="11"/>
      <c r="H39" s="41"/>
      <c r="I39" s="11"/>
    </row>
    <row r="40" spans="1:9" ht="12.75">
      <c r="A40" s="54" t="s">
        <v>68</v>
      </c>
      <c r="B40" s="9" t="s">
        <v>89</v>
      </c>
      <c r="C40" s="9"/>
      <c r="D40" s="9"/>
      <c r="E40" s="108"/>
      <c r="F40" s="9"/>
      <c r="G40" s="9"/>
      <c r="H40" s="41"/>
      <c r="I40" s="11"/>
    </row>
    <row r="41" spans="1:9" ht="12.75">
      <c r="A41" s="54"/>
      <c r="B41" s="9"/>
      <c r="C41" s="9"/>
      <c r="D41" s="4" t="s">
        <v>55</v>
      </c>
      <c r="E41" s="4"/>
      <c r="F41" s="9"/>
      <c r="G41" s="9"/>
      <c r="H41" s="66">
        <f>'Додатки  кравець '!H81</f>
        <v>613.4873</v>
      </c>
      <c r="I41" s="11"/>
    </row>
    <row r="42" spans="1:9" ht="12.75">
      <c r="A42" s="54"/>
      <c r="B42" s="170" t="s">
        <v>112</v>
      </c>
      <c r="C42" s="170"/>
      <c r="D42" s="170"/>
      <c r="E42" s="170"/>
      <c r="F42" s="11"/>
      <c r="G42" s="11"/>
      <c r="H42" s="111">
        <f>H36+H38+H41</f>
        <v>3240.0009</v>
      </c>
      <c r="I42" s="11"/>
    </row>
    <row r="43" spans="1:9" ht="12.75">
      <c r="A43" s="54" t="s">
        <v>110</v>
      </c>
      <c r="B43" s="9" t="s">
        <v>76</v>
      </c>
      <c r="C43" s="9"/>
      <c r="D43" s="9"/>
      <c r="E43" s="51"/>
      <c r="F43" s="52"/>
      <c r="G43" s="67">
        <v>0.1</v>
      </c>
      <c r="H43" s="155">
        <v>0</v>
      </c>
      <c r="I43" s="11"/>
    </row>
    <row r="44" spans="1:9" ht="17.25" customHeight="1">
      <c r="A44" s="54"/>
      <c r="B44" s="9"/>
      <c r="C44" s="9"/>
      <c r="D44" s="9"/>
      <c r="E44" s="51"/>
      <c r="F44" s="63" t="s">
        <v>32</v>
      </c>
      <c r="G44" s="61"/>
      <c r="H44" s="66">
        <f>H42+H43</f>
        <v>3240.0009</v>
      </c>
      <c r="I44" s="11"/>
    </row>
    <row r="45" spans="1:9" ht="13.5" customHeight="1">
      <c r="A45" s="54"/>
      <c r="B45" s="9"/>
      <c r="C45" s="11"/>
      <c r="D45" s="11"/>
      <c r="E45" s="14"/>
      <c r="F45" s="14"/>
      <c r="G45" s="14"/>
      <c r="H45" s="15"/>
      <c r="I45" s="11"/>
    </row>
    <row r="46" spans="1:9" ht="17.25" customHeight="1">
      <c r="A46" s="54" t="s">
        <v>108</v>
      </c>
      <c r="B46" s="9" t="s">
        <v>146</v>
      </c>
      <c r="C46" s="11"/>
      <c r="D46" s="11"/>
      <c r="E46" s="14"/>
      <c r="F46" s="14"/>
      <c r="G46" s="14"/>
      <c r="H46" s="66">
        <f>H44</f>
        <v>3240.0009</v>
      </c>
      <c r="I46" s="11"/>
    </row>
    <row r="47" spans="1:9" ht="12.75">
      <c r="A47" s="54"/>
      <c r="B47" s="9"/>
      <c r="C47" s="11"/>
      <c r="D47" s="11"/>
      <c r="E47" s="14"/>
      <c r="F47" s="14"/>
      <c r="G47" s="60" t="s">
        <v>151</v>
      </c>
      <c r="H47" s="62">
        <v>540</v>
      </c>
      <c r="I47" s="11"/>
    </row>
    <row r="48" spans="1:9" ht="12.75" customHeight="1">
      <c r="A48" s="54"/>
      <c r="B48" s="9"/>
      <c r="C48" s="11"/>
      <c r="D48" s="11"/>
      <c r="E48" s="11"/>
      <c r="F48" s="11"/>
      <c r="G48" s="11"/>
      <c r="H48" s="15"/>
      <c r="I48" s="11"/>
    </row>
    <row r="49" spans="1:9" ht="26.25" customHeight="1">
      <c r="A49" s="54"/>
      <c r="B49" s="162" t="s">
        <v>131</v>
      </c>
      <c r="C49" s="163"/>
      <c r="D49" s="163"/>
      <c r="E49" s="163"/>
      <c r="F49" s="164"/>
      <c r="G49" s="16"/>
      <c r="H49" s="62"/>
      <c r="I49" s="11"/>
    </row>
    <row r="50" spans="1:9" ht="12.75">
      <c r="A50" s="11"/>
      <c r="B50" s="11"/>
      <c r="C50" s="11"/>
      <c r="D50" s="11"/>
      <c r="E50" s="11"/>
      <c r="F50" s="11"/>
      <c r="G50" s="11"/>
      <c r="H50" s="13"/>
      <c r="I50" s="11"/>
    </row>
    <row r="51" spans="1:9" ht="12.7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4.25">
      <c r="A52" s="11"/>
      <c r="B52" s="171" t="s">
        <v>88</v>
      </c>
      <c r="C52" s="171"/>
      <c r="D52" s="171"/>
      <c r="E52" s="11"/>
      <c r="F52" s="171" t="s">
        <v>134</v>
      </c>
      <c r="G52" s="171"/>
      <c r="H52" s="171"/>
      <c r="I52" s="17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1"/>
      <c r="B54" s="11"/>
      <c r="C54" s="11"/>
      <c r="D54" s="11"/>
      <c r="E54" s="11"/>
      <c r="F54" s="11"/>
      <c r="G54" s="11"/>
      <c r="H54" s="11"/>
      <c r="I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spans="1:9" ht="12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8">
      <c r="A65" s="11"/>
      <c r="B65" s="5"/>
      <c r="C65" s="11"/>
      <c r="D65" s="11"/>
      <c r="E65" s="11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2.7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2.7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2.75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2.75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2.75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2.75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2.75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2.75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2.75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2.75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2.75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2.75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2.75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2.75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2.75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2.75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2.75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2.75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2.75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2.75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2.7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2.75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2.75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2.75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2.7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2.7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2.7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2.7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2.7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2.7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2.7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2.7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2.7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2.7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2.7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2.7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2.7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2.7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2.75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2.75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2.75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2.75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2.75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2.7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2.75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2.75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2.75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2.75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2.75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2.7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2.7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2.7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2.7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2.7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2.7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2.7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2.7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2.7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2.7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2.7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2.7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2.7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2.7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2.7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2.7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2.7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2.7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2.7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2.7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2.7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2.7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2.7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2.7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2.7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2.7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2.7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2.7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2.7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2.7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2.7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2.7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2.7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2.7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2.7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2.7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2.7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2.7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2.7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2.7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2.7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2.7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2.7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2.7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2.7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2.7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2.7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2.7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2.7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2.7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2.7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2.7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2.7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2.7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2.7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2.7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2.7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2.7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2.7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2.7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2.7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2.7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2.7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2.7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2.7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2.7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2.7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2.7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2.7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2.7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2.7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2.7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2.7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2.7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2.7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2.7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2.7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2.7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2.7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2.7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2.7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2.7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2.7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2.7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2.7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2.7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2.7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ht="12.7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ht="12.7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ht="12.7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ht="12.7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ht="12.7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ht="12.7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ht="12.7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2.7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ht="12.7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ht="12.7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ht="12.7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ht="12.7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ht="12.7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ht="12.7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ht="12.75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ht="12.75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ht="12.75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ht="12.7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ht="12.7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ht="12.7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ht="12.7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ht="12.7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ht="12.7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ht="12.7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ht="12.7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ht="12.7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ht="12.7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ht="12.7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ht="12.7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ht="12.7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ht="12.7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ht="12.7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ht="12.7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ht="12.7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ht="12.7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ht="12.7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ht="12.7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ht="12.7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ht="12.7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ht="12.7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ht="12.7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ht="12.7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ht="12.7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ht="12.7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ht="12.7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ht="12.7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ht="12.7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ht="12.7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ht="12.7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12.7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ht="12.7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ht="12.7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ht="12.7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ht="12.7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ht="12.7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ht="12.7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ht="12.7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ht="12.7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ht="12.7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ht="12.7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ht="12.7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ht="12.7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ht="12.7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ht="12.7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ht="12.7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ht="12.7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ht="12.7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ht="12.75">
      <c r="A295" s="11"/>
      <c r="B295" s="11"/>
      <c r="C295" s="11"/>
      <c r="D295" s="11"/>
      <c r="E295" s="11"/>
      <c r="F295" s="11"/>
      <c r="G295" s="11"/>
      <c r="H295" s="11"/>
      <c r="I295" s="11"/>
    </row>
    <row r="296" ht="12.75">
      <c r="A296" s="11"/>
    </row>
  </sheetData>
  <sheetProtection/>
  <mergeCells count="7">
    <mergeCell ref="B10:H10"/>
    <mergeCell ref="B11:H11"/>
    <mergeCell ref="B42:E42"/>
    <mergeCell ref="B52:D52"/>
    <mergeCell ref="F7:H7"/>
    <mergeCell ref="F52:I52"/>
    <mergeCell ref="E16:G1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157"/>
  <sheetViews>
    <sheetView view="pageBreakPreview" zoomScale="150" zoomScaleNormal="110" zoomScaleSheetLayoutView="150" zoomScalePageLayoutView="0" workbookViewId="0" topLeftCell="A16">
      <selection activeCell="H26" sqref="H26"/>
    </sheetView>
  </sheetViews>
  <sheetFormatPr defaultColWidth="9.00390625" defaultRowHeight="12.75"/>
  <cols>
    <col min="1" max="1" width="4.875" style="49" customWidth="1"/>
    <col min="2" max="2" width="15.625" style="0" customWidth="1"/>
    <col min="3" max="3" width="13.75390625" style="0" customWidth="1"/>
    <col min="4" max="4" width="15.00390625" style="0" customWidth="1"/>
    <col min="5" max="5" width="12.625" style="0" customWidth="1"/>
    <col min="6" max="6" width="12.75390625" style="0" customWidth="1"/>
    <col min="7" max="7" width="12.625" style="0" customWidth="1"/>
    <col min="8" max="8" width="13.125" style="0" customWidth="1"/>
    <col min="9" max="9" width="11.625" style="0" customWidth="1"/>
  </cols>
  <sheetData>
    <row r="1" spans="1:7" ht="15">
      <c r="A1" s="43"/>
      <c r="B1" s="17"/>
      <c r="C1" s="17"/>
      <c r="D1" s="179" t="s">
        <v>77</v>
      </c>
      <c r="E1" s="179"/>
      <c r="F1" s="179"/>
      <c r="G1" s="179"/>
    </row>
    <row r="2" spans="1:11" ht="15.75">
      <c r="A2" s="43"/>
      <c r="B2" s="17"/>
      <c r="C2" s="17"/>
      <c r="D2" s="17"/>
      <c r="E2" s="161" t="s">
        <v>142</v>
      </c>
      <c r="F2" s="161"/>
      <c r="G2" s="161"/>
      <c r="H2" s="158"/>
      <c r="K2" s="7"/>
    </row>
    <row r="3" spans="1:9" ht="12.75">
      <c r="A3" s="43"/>
      <c r="B3" s="17"/>
      <c r="C3" s="17"/>
      <c r="D3" s="17"/>
      <c r="E3" s="17"/>
      <c r="F3" s="17"/>
      <c r="G3" s="17"/>
      <c r="H3" s="17"/>
      <c r="I3" s="17"/>
    </row>
    <row r="4" spans="1:9" ht="18">
      <c r="A4" s="124" t="s">
        <v>0</v>
      </c>
      <c r="B4" s="17"/>
      <c r="C4" s="123" t="s">
        <v>56</v>
      </c>
      <c r="D4" s="19"/>
      <c r="E4" s="19"/>
      <c r="F4" s="17"/>
      <c r="G4" s="17"/>
      <c r="H4" s="17"/>
      <c r="I4" s="17"/>
    </row>
    <row r="5" spans="1:9" ht="10.5" customHeight="1">
      <c r="A5" s="44"/>
      <c r="B5" s="20"/>
      <c r="C5" s="20"/>
      <c r="D5" s="20"/>
      <c r="E5" s="17"/>
      <c r="F5" s="20"/>
      <c r="G5" s="17"/>
      <c r="H5" s="17"/>
      <c r="I5" s="17"/>
    </row>
    <row r="6" spans="1:10" ht="15.75" customHeight="1" hidden="1">
      <c r="A6" s="45"/>
      <c r="B6" s="21" t="s">
        <v>140</v>
      </c>
      <c r="C6" s="21"/>
      <c r="D6" s="21"/>
      <c r="E6" s="21"/>
      <c r="F6" s="59"/>
      <c r="G6" s="17"/>
      <c r="H6" s="17"/>
      <c r="I6" s="17"/>
      <c r="J6" s="2"/>
    </row>
    <row r="7" spans="1:9" ht="12.75" hidden="1">
      <c r="A7" s="45"/>
      <c r="B7" s="21"/>
      <c r="C7" s="21"/>
      <c r="D7" s="34"/>
      <c r="E7" s="34"/>
      <c r="F7" s="21"/>
      <c r="G7" s="17"/>
      <c r="H7" s="17"/>
      <c r="I7" s="17"/>
    </row>
    <row r="8" spans="1:9" ht="12.75" hidden="1">
      <c r="A8" s="45"/>
      <c r="B8" s="21"/>
      <c r="C8" s="21"/>
      <c r="D8" s="34"/>
      <c r="E8" s="34"/>
      <c r="F8" s="34"/>
      <c r="G8" s="17"/>
      <c r="H8" s="17"/>
      <c r="I8" s="17"/>
    </row>
    <row r="9" spans="1:9" ht="12.75" hidden="1">
      <c r="A9" s="46"/>
      <c r="B9" s="21"/>
      <c r="C9" s="21"/>
      <c r="D9" s="34"/>
      <c r="E9" s="34"/>
      <c r="F9" s="21"/>
      <c r="G9" s="17"/>
      <c r="H9" s="17"/>
      <c r="I9" s="17"/>
    </row>
    <row r="10" spans="1:9" ht="12.75" hidden="1">
      <c r="A10" s="46"/>
      <c r="B10" s="21"/>
      <c r="C10" s="21"/>
      <c r="D10" s="34"/>
      <c r="E10" s="34"/>
      <c r="F10" s="34"/>
      <c r="G10" s="17"/>
      <c r="H10" s="17"/>
      <c r="I10" s="17"/>
    </row>
    <row r="11" spans="1:10" ht="12.75" customHeight="1" hidden="1">
      <c r="A11" s="45"/>
      <c r="B11" s="180"/>
      <c r="C11" s="180"/>
      <c r="D11" s="63"/>
      <c r="E11" s="56"/>
      <c r="F11" s="29"/>
      <c r="G11" s="17"/>
      <c r="H11" s="17"/>
      <c r="I11" s="17"/>
      <c r="J11" s="3"/>
    </row>
    <row r="12" spans="1:10" ht="12.75" customHeight="1" hidden="1">
      <c r="A12" s="45"/>
      <c r="B12" s="180"/>
      <c r="C12" s="180"/>
      <c r="D12" s="63"/>
      <c r="E12" s="165"/>
      <c r="F12" s="29"/>
      <c r="G12" s="17"/>
      <c r="H12" s="17"/>
      <c r="I12" s="17"/>
      <c r="J12" s="3"/>
    </row>
    <row r="13" spans="1:10" ht="12.75" customHeight="1" hidden="1">
      <c r="A13" s="45"/>
      <c r="B13" s="180"/>
      <c r="C13" s="180"/>
      <c r="D13" s="166"/>
      <c r="E13" s="165"/>
      <c r="F13" s="29"/>
      <c r="G13" s="17"/>
      <c r="H13" s="17"/>
      <c r="I13" s="17"/>
      <c r="J13" s="3"/>
    </row>
    <row r="14" spans="1:10" ht="12.75" hidden="1">
      <c r="A14" s="102"/>
      <c r="B14" s="102"/>
      <c r="C14" s="102"/>
      <c r="D14" s="102"/>
      <c r="E14" s="102"/>
      <c r="F14" s="39"/>
      <c r="G14" s="17"/>
      <c r="H14" s="17"/>
      <c r="I14" s="17"/>
      <c r="J14" s="3"/>
    </row>
    <row r="15" spans="1:10" ht="12.75" hidden="1">
      <c r="A15" s="102"/>
      <c r="B15" s="102"/>
      <c r="C15" s="102"/>
      <c r="D15" s="102"/>
      <c r="E15" s="102"/>
      <c r="F15" s="39"/>
      <c r="G15" s="17"/>
      <c r="H15" s="17"/>
      <c r="I15" s="17"/>
      <c r="J15" s="3"/>
    </row>
    <row r="16" spans="1:9" ht="12.75">
      <c r="A16" s="44" t="s">
        <v>70</v>
      </c>
      <c r="B16" s="20" t="s">
        <v>126</v>
      </c>
      <c r="C16" s="20"/>
      <c r="D16" s="20"/>
      <c r="E16" s="20"/>
      <c r="F16" s="17"/>
      <c r="G16" s="17"/>
      <c r="H16" s="17"/>
      <c r="I16" s="17"/>
    </row>
    <row r="17" spans="1:8" ht="12.75">
      <c r="A17" s="79" t="s">
        <v>6</v>
      </c>
      <c r="B17" s="87" t="s">
        <v>93</v>
      </c>
      <c r="C17" s="87" t="s">
        <v>8</v>
      </c>
      <c r="D17" s="87" t="s">
        <v>12</v>
      </c>
      <c r="E17" s="87" t="s">
        <v>13</v>
      </c>
      <c r="F17" s="87" t="s">
        <v>13</v>
      </c>
      <c r="G17" s="87" t="s">
        <v>34</v>
      </c>
      <c r="H17" s="87"/>
    </row>
    <row r="18" spans="1:8" ht="12.75">
      <c r="A18" s="80" t="s">
        <v>7</v>
      </c>
      <c r="B18" s="82" t="s">
        <v>49</v>
      </c>
      <c r="C18" s="82" t="s">
        <v>58</v>
      </c>
      <c r="D18" s="82" t="s">
        <v>92</v>
      </c>
      <c r="E18" s="82" t="s">
        <v>103</v>
      </c>
      <c r="F18" s="82" t="s">
        <v>104</v>
      </c>
      <c r="G18" s="82" t="s">
        <v>42</v>
      </c>
      <c r="H18" s="82" t="s">
        <v>90</v>
      </c>
    </row>
    <row r="19" spans="1:8" ht="12.75">
      <c r="A19" s="80"/>
      <c r="B19" s="82"/>
      <c r="C19" s="82" t="s">
        <v>59</v>
      </c>
      <c r="D19" s="82" t="s">
        <v>9</v>
      </c>
      <c r="E19" s="82" t="s">
        <v>11</v>
      </c>
      <c r="F19" s="82" t="s">
        <v>50</v>
      </c>
      <c r="G19" s="82" t="s">
        <v>91</v>
      </c>
      <c r="H19" s="82"/>
    </row>
    <row r="20" spans="1:8" ht="14.25">
      <c r="A20" s="80"/>
      <c r="B20" s="82"/>
      <c r="C20" s="82" t="s">
        <v>96</v>
      </c>
      <c r="D20" s="82"/>
      <c r="E20" s="86"/>
      <c r="F20" s="86"/>
      <c r="G20" s="82" t="s">
        <v>10</v>
      </c>
      <c r="H20" s="82"/>
    </row>
    <row r="21" spans="1:8" ht="14.25">
      <c r="A21" s="80"/>
      <c r="B21" s="82"/>
      <c r="C21" s="82" t="s">
        <v>37</v>
      </c>
      <c r="D21" s="143"/>
      <c r="E21" s="86">
        <v>0.05</v>
      </c>
      <c r="F21" s="86"/>
      <c r="G21" s="82"/>
      <c r="H21" s="82"/>
    </row>
    <row r="22" spans="1:8" ht="15.75" customHeight="1">
      <c r="A22" s="78"/>
      <c r="B22" s="89"/>
      <c r="C22" s="84" t="s">
        <v>116</v>
      </c>
      <c r="D22" s="84" t="s">
        <v>106</v>
      </c>
      <c r="E22" s="84" t="s">
        <v>106</v>
      </c>
      <c r="F22" s="84" t="s">
        <v>106</v>
      </c>
      <c r="G22" s="84" t="s">
        <v>116</v>
      </c>
      <c r="H22" s="84" t="s">
        <v>106</v>
      </c>
    </row>
    <row r="23" spans="1:9" ht="19.5" customHeight="1">
      <c r="A23" s="69">
        <v>1</v>
      </c>
      <c r="B23" s="90" t="s">
        <v>152</v>
      </c>
      <c r="C23" s="146">
        <v>176</v>
      </c>
      <c r="D23" s="157">
        <v>6268.8</v>
      </c>
      <c r="E23" s="71">
        <v>0</v>
      </c>
      <c r="F23" s="71">
        <v>0</v>
      </c>
      <c r="G23" s="150">
        <v>32</v>
      </c>
      <c r="H23" s="71">
        <f>G23*((D23+F23+E23)/C23)</f>
        <v>1139.7818181818182</v>
      </c>
      <c r="I23" s="17"/>
    </row>
    <row r="24" spans="1:9" ht="15" customHeight="1">
      <c r="A24" s="69" t="s">
        <v>149</v>
      </c>
      <c r="B24" s="101" t="s">
        <v>150</v>
      </c>
      <c r="C24" s="110">
        <v>176</v>
      </c>
      <c r="D24" s="157">
        <v>6268.8</v>
      </c>
      <c r="E24" s="71">
        <v>0</v>
      </c>
      <c r="F24" s="71">
        <v>0</v>
      </c>
      <c r="G24" s="91">
        <v>48</v>
      </c>
      <c r="H24" s="71">
        <v>1013.1</v>
      </c>
      <c r="I24" s="17"/>
    </row>
    <row r="25" spans="1:9" ht="18.75" customHeight="1">
      <c r="A25" s="43"/>
      <c r="B25" s="17"/>
      <c r="C25" s="21"/>
      <c r="D25" s="23"/>
      <c r="E25" s="21"/>
      <c r="F25" s="21"/>
      <c r="G25" s="101" t="s">
        <v>32</v>
      </c>
      <c r="H25" s="92">
        <f>H23+H24</f>
        <v>2152.8818181818183</v>
      </c>
      <c r="I25" s="17"/>
    </row>
    <row r="26" spans="1:9" ht="12.75">
      <c r="A26" s="43"/>
      <c r="B26" s="17"/>
      <c r="C26" s="17"/>
      <c r="D26" s="20"/>
      <c r="E26" s="20"/>
      <c r="F26" s="20"/>
      <c r="G26" s="20"/>
      <c r="H26" s="39"/>
      <c r="I26" s="17"/>
    </row>
    <row r="27" spans="1:9" ht="12.75">
      <c r="A27" s="43"/>
      <c r="B27" s="17"/>
      <c r="C27" s="17"/>
      <c r="D27" s="20"/>
      <c r="E27" s="20"/>
      <c r="F27" s="20"/>
      <c r="G27" s="20"/>
      <c r="H27" s="39"/>
      <c r="I27" s="17"/>
    </row>
    <row r="28" spans="1:9" ht="12.75">
      <c r="A28" s="43"/>
      <c r="B28" s="17"/>
      <c r="C28" s="17"/>
      <c r="D28" s="20"/>
      <c r="E28" s="182" t="s">
        <v>145</v>
      </c>
      <c r="F28" s="183"/>
      <c r="G28" s="103"/>
      <c r="H28" s="103">
        <v>2152.88</v>
      </c>
      <c r="I28" s="17"/>
    </row>
    <row r="29" spans="1:9" ht="12.75">
      <c r="A29" s="43"/>
      <c r="B29" s="17"/>
      <c r="C29" s="17"/>
      <c r="D29" s="20"/>
      <c r="E29" s="20"/>
      <c r="F29" s="20"/>
      <c r="G29" s="20"/>
      <c r="H29" s="39"/>
      <c r="I29" s="17"/>
    </row>
    <row r="30" spans="1:8" ht="12.75">
      <c r="A30" s="43"/>
      <c r="B30" s="17"/>
      <c r="C30" s="17"/>
      <c r="D30" s="20"/>
      <c r="E30" s="20"/>
      <c r="F30" s="20"/>
      <c r="G30" s="20"/>
      <c r="H30" s="39"/>
    </row>
    <row r="31" spans="1:11" ht="15.75">
      <c r="A31" s="43"/>
      <c r="B31" s="17"/>
      <c r="C31" s="17"/>
      <c r="D31" s="17"/>
      <c r="E31" s="181" t="s">
        <v>78</v>
      </c>
      <c r="F31" s="181"/>
      <c r="G31" s="181"/>
      <c r="H31" s="181"/>
      <c r="I31" s="158"/>
      <c r="J31" s="9"/>
      <c r="K31" s="7"/>
    </row>
    <row r="32" spans="1:9" ht="12.75">
      <c r="A32" s="43"/>
      <c r="B32" s="17"/>
      <c r="C32" s="17"/>
      <c r="D32" s="17"/>
      <c r="E32" s="174" t="s">
        <v>142</v>
      </c>
      <c r="F32" s="174"/>
      <c r="G32" s="174"/>
      <c r="H32" s="174"/>
      <c r="I32" s="17"/>
    </row>
    <row r="33" spans="1:9" ht="18">
      <c r="A33" s="112" t="s">
        <v>68</v>
      </c>
      <c r="B33" s="19" t="s">
        <v>97</v>
      </c>
      <c r="C33" s="19"/>
      <c r="D33" s="19"/>
      <c r="E33" s="17"/>
      <c r="F33" s="17"/>
      <c r="G33" s="17"/>
      <c r="H33" s="17"/>
      <c r="I33" s="17"/>
    </row>
    <row r="34" spans="1:9" ht="12.75">
      <c r="A34" s="113"/>
      <c r="B34" s="17"/>
      <c r="C34" s="17"/>
      <c r="D34" s="17"/>
      <c r="E34" s="17"/>
      <c r="F34" s="17"/>
      <c r="G34" s="17"/>
      <c r="H34" s="17"/>
      <c r="I34" s="17"/>
    </row>
    <row r="35" spans="1:9" ht="15.75">
      <c r="A35" s="114" t="s">
        <v>71</v>
      </c>
      <c r="B35" s="36" t="s">
        <v>60</v>
      </c>
      <c r="C35" s="36"/>
      <c r="D35" s="36"/>
      <c r="E35" s="17"/>
      <c r="F35" s="17"/>
      <c r="G35" s="22"/>
      <c r="H35" s="17"/>
      <c r="I35" s="17"/>
    </row>
    <row r="36" spans="1:9" ht="15">
      <c r="A36" s="44" t="s">
        <v>65</v>
      </c>
      <c r="B36" s="28" t="s">
        <v>23</v>
      </c>
      <c r="C36" s="28"/>
      <c r="D36" s="28"/>
      <c r="E36" s="17"/>
      <c r="F36" s="17"/>
      <c r="G36" s="17"/>
      <c r="H36" s="17"/>
      <c r="I36" s="17"/>
    </row>
    <row r="37" spans="1:9" ht="12.75">
      <c r="A37" s="79" t="s">
        <v>6</v>
      </c>
      <c r="B37" s="25" t="s">
        <v>22</v>
      </c>
      <c r="C37" s="87" t="s">
        <v>21</v>
      </c>
      <c r="D37" s="118" t="s">
        <v>113</v>
      </c>
      <c r="E37" s="151" t="s">
        <v>17</v>
      </c>
      <c r="F37" s="87" t="s">
        <v>34</v>
      </c>
      <c r="G37" s="87" t="s">
        <v>21</v>
      </c>
      <c r="H37" s="17"/>
      <c r="I37" s="17"/>
    </row>
    <row r="38" spans="1:9" ht="12.75">
      <c r="A38" s="80" t="s">
        <v>7</v>
      </c>
      <c r="B38" s="81"/>
      <c r="C38" s="82" t="s">
        <v>33</v>
      </c>
      <c r="D38" s="119" t="s">
        <v>114</v>
      </c>
      <c r="E38" s="152" t="s">
        <v>18</v>
      </c>
      <c r="F38" s="82" t="s">
        <v>36</v>
      </c>
      <c r="G38" s="82" t="s">
        <v>35</v>
      </c>
      <c r="H38" s="17"/>
      <c r="I38" s="17"/>
    </row>
    <row r="39" spans="1:9" ht="13.5" customHeight="1">
      <c r="A39" s="83"/>
      <c r="B39" s="75"/>
      <c r="C39" s="84" t="s">
        <v>106</v>
      </c>
      <c r="D39" s="120" t="s">
        <v>117</v>
      </c>
      <c r="E39" s="84" t="s">
        <v>118</v>
      </c>
      <c r="F39" s="84" t="s">
        <v>37</v>
      </c>
      <c r="G39" s="84" t="s">
        <v>106</v>
      </c>
      <c r="H39" s="17"/>
      <c r="I39" s="17"/>
    </row>
    <row r="40" spans="1:9" ht="12.75">
      <c r="A40" s="69">
        <v>1</v>
      </c>
      <c r="B40" s="93" t="s">
        <v>94</v>
      </c>
      <c r="C40" s="147">
        <v>12.204</v>
      </c>
      <c r="D40" s="70">
        <v>0.02</v>
      </c>
      <c r="E40" s="91">
        <v>6</v>
      </c>
      <c r="F40" s="148">
        <v>10</v>
      </c>
      <c r="G40" s="71">
        <f>F40*E40*D40*C40</f>
        <v>14.6448</v>
      </c>
      <c r="H40" s="17"/>
      <c r="I40" s="17"/>
    </row>
    <row r="41" spans="1:9" ht="12.75">
      <c r="A41" s="69">
        <v>2</v>
      </c>
      <c r="B41" s="93" t="s">
        <v>95</v>
      </c>
      <c r="C41" s="147">
        <v>16.212</v>
      </c>
      <c r="D41" s="70">
        <v>0.02</v>
      </c>
      <c r="E41" s="91">
        <v>6</v>
      </c>
      <c r="F41" s="148">
        <v>10</v>
      </c>
      <c r="G41" s="71">
        <f>F41*E41*D41*C41</f>
        <v>19.4544</v>
      </c>
      <c r="H41" s="17"/>
      <c r="I41" s="17"/>
    </row>
    <row r="42" spans="1:9" ht="12.75">
      <c r="A42" s="43"/>
      <c r="B42" s="17"/>
      <c r="C42" s="17"/>
      <c r="D42" s="17"/>
      <c r="E42" s="17"/>
      <c r="F42" s="20" t="s">
        <v>32</v>
      </c>
      <c r="G42" s="92">
        <f>SUM(G40:G41)</f>
        <v>34.099199999999996</v>
      </c>
      <c r="H42" s="17"/>
      <c r="I42" s="17"/>
    </row>
    <row r="43" spans="1:9" ht="12.75">
      <c r="A43" s="43"/>
      <c r="B43" s="17"/>
      <c r="C43" s="17"/>
      <c r="D43" s="17"/>
      <c r="E43" s="17"/>
      <c r="F43" s="20"/>
      <c r="G43" s="30"/>
      <c r="H43" s="17"/>
      <c r="I43" s="17"/>
    </row>
    <row r="44" spans="1:9" ht="15" customHeight="1">
      <c r="A44" s="43"/>
      <c r="B44" s="17"/>
      <c r="C44" s="17"/>
      <c r="D44" s="17"/>
      <c r="E44" s="17"/>
      <c r="F44" s="17"/>
      <c r="G44" s="17"/>
      <c r="H44" s="17"/>
      <c r="I44" s="17"/>
    </row>
    <row r="45" spans="1:9" ht="12" customHeight="1">
      <c r="A45" s="44" t="s">
        <v>66</v>
      </c>
      <c r="B45" s="28" t="s">
        <v>31</v>
      </c>
      <c r="C45" s="17"/>
      <c r="D45" s="17"/>
      <c r="E45" s="17"/>
      <c r="F45" s="17"/>
      <c r="G45" s="17"/>
      <c r="H45" s="17"/>
      <c r="I45" s="17"/>
    </row>
    <row r="46" spans="1:9" ht="12.75" customHeight="1">
      <c r="A46" s="79" t="s">
        <v>6</v>
      </c>
      <c r="B46" s="25"/>
      <c r="C46" s="87" t="s">
        <v>21</v>
      </c>
      <c r="D46" s="87" t="s">
        <v>34</v>
      </c>
      <c r="E46" s="87" t="s">
        <v>25</v>
      </c>
      <c r="F46" s="87" t="s">
        <v>14</v>
      </c>
      <c r="G46" s="87" t="s">
        <v>28</v>
      </c>
      <c r="H46" s="87" t="s">
        <v>21</v>
      </c>
      <c r="I46" s="17"/>
    </row>
    <row r="47" spans="1:9" ht="12" customHeight="1">
      <c r="A47" s="80" t="s">
        <v>7</v>
      </c>
      <c r="B47" s="81" t="s">
        <v>19</v>
      </c>
      <c r="C47" s="82" t="s">
        <v>99</v>
      </c>
      <c r="D47" s="82" t="s">
        <v>43</v>
      </c>
      <c r="E47" s="82" t="s">
        <v>26</v>
      </c>
      <c r="F47" s="82" t="s">
        <v>15</v>
      </c>
      <c r="G47" s="82" t="s">
        <v>29</v>
      </c>
      <c r="H47" s="82" t="s">
        <v>43</v>
      </c>
      <c r="I47" s="17"/>
    </row>
    <row r="48" spans="1:9" ht="12" customHeight="1">
      <c r="A48" s="80"/>
      <c r="B48" s="81"/>
      <c r="C48" s="82" t="s">
        <v>24</v>
      </c>
      <c r="D48" s="82" t="s">
        <v>98</v>
      </c>
      <c r="E48" s="82" t="s">
        <v>27</v>
      </c>
      <c r="F48" s="82" t="s">
        <v>16</v>
      </c>
      <c r="G48" s="82" t="s">
        <v>100</v>
      </c>
      <c r="H48" s="82" t="s">
        <v>30</v>
      </c>
      <c r="I48" s="17"/>
    </row>
    <row r="49" spans="1:9" ht="12.75">
      <c r="A49" s="83"/>
      <c r="B49" s="75"/>
      <c r="C49" s="84" t="s">
        <v>106</v>
      </c>
      <c r="D49" s="84" t="s">
        <v>105</v>
      </c>
      <c r="E49" s="84" t="s">
        <v>119</v>
      </c>
      <c r="F49" s="84" t="s">
        <v>107</v>
      </c>
      <c r="G49" s="84" t="s">
        <v>116</v>
      </c>
      <c r="H49" s="84" t="s">
        <v>106</v>
      </c>
      <c r="I49" s="17"/>
    </row>
    <row r="50" spans="1:9" ht="12.75" customHeight="1">
      <c r="A50" s="69">
        <v>1</v>
      </c>
      <c r="B50" s="68" t="s">
        <v>57</v>
      </c>
      <c r="C50" s="94">
        <v>6.1774</v>
      </c>
      <c r="D50" s="91">
        <v>7</v>
      </c>
      <c r="E50" s="71">
        <v>0.5</v>
      </c>
      <c r="F50" s="149">
        <v>3</v>
      </c>
      <c r="G50" s="91">
        <v>3</v>
      </c>
      <c r="H50" s="71">
        <f>G50*F50*E50*D50*C50</f>
        <v>194.5881</v>
      </c>
      <c r="I50" s="17"/>
    </row>
    <row r="51" spans="1:9" ht="12.75">
      <c r="A51" s="43"/>
      <c r="B51" s="17"/>
      <c r="C51" s="21"/>
      <c r="D51" s="21">
        <v>60</v>
      </c>
      <c r="E51" s="29"/>
      <c r="F51" s="29"/>
      <c r="G51" s="101" t="s">
        <v>32</v>
      </c>
      <c r="H51" s="95">
        <f>SUM(H50:H50)</f>
        <v>194.5881</v>
      </c>
      <c r="I51" s="17"/>
    </row>
    <row r="52" spans="1:9" ht="12.75">
      <c r="A52" s="43"/>
      <c r="B52" s="17"/>
      <c r="C52" s="21"/>
      <c r="D52" s="21"/>
      <c r="E52" s="29"/>
      <c r="F52" s="29"/>
      <c r="G52" s="23"/>
      <c r="H52" s="30"/>
      <c r="I52" s="17"/>
    </row>
    <row r="53" spans="1:9" ht="22.5" customHeight="1">
      <c r="A53" s="43"/>
      <c r="B53" s="17"/>
      <c r="C53" s="21"/>
      <c r="D53" s="21"/>
      <c r="E53" s="29"/>
      <c r="F53" s="29"/>
      <c r="G53" s="23"/>
      <c r="H53" s="30"/>
      <c r="I53" s="17"/>
    </row>
    <row r="54" spans="1:9" ht="14.25" customHeight="1">
      <c r="A54" s="44" t="s">
        <v>72</v>
      </c>
      <c r="B54" s="36" t="s">
        <v>61</v>
      </c>
      <c r="C54" s="21"/>
      <c r="D54" s="31"/>
      <c r="E54" s="31"/>
      <c r="F54" s="17"/>
      <c r="G54" s="31"/>
      <c r="H54" s="17"/>
      <c r="I54" s="21"/>
    </row>
    <row r="55" spans="1:9" ht="14.25" customHeight="1">
      <c r="A55" s="79" t="s">
        <v>6</v>
      </c>
      <c r="B55" s="25"/>
      <c r="C55" s="72" t="s">
        <v>21</v>
      </c>
      <c r="D55" s="87" t="s">
        <v>21</v>
      </c>
      <c r="E55" s="121" t="s">
        <v>14</v>
      </c>
      <c r="F55" s="105"/>
      <c r="G55" s="23"/>
      <c r="H55" s="23"/>
      <c r="I55" s="21"/>
    </row>
    <row r="56" spans="1:9" ht="14.25" customHeight="1">
      <c r="A56" s="80" t="s">
        <v>7</v>
      </c>
      <c r="B56" s="81" t="s">
        <v>19</v>
      </c>
      <c r="C56" s="73"/>
      <c r="D56" s="82"/>
      <c r="E56" s="98" t="s">
        <v>15</v>
      </c>
      <c r="F56" s="82" t="s">
        <v>21</v>
      </c>
      <c r="G56" s="23"/>
      <c r="H56" s="23"/>
      <c r="I56" s="21"/>
    </row>
    <row r="57" spans="1:9" ht="14.25" customHeight="1">
      <c r="A57" s="80"/>
      <c r="B57" s="81"/>
      <c r="C57" s="160" t="s">
        <v>138</v>
      </c>
      <c r="D57" s="82" t="s">
        <v>137</v>
      </c>
      <c r="E57" s="98" t="s">
        <v>16</v>
      </c>
      <c r="F57" s="106" t="s">
        <v>20</v>
      </c>
      <c r="G57" s="23"/>
      <c r="H57" s="23"/>
      <c r="I57" s="21"/>
    </row>
    <row r="58" spans="1:9" ht="14.25" customHeight="1">
      <c r="A58" s="83"/>
      <c r="B58" s="75"/>
      <c r="C58" s="74" t="s">
        <v>139</v>
      </c>
      <c r="D58" s="84" t="s">
        <v>139</v>
      </c>
      <c r="E58" s="99" t="s">
        <v>107</v>
      </c>
      <c r="F58" s="104" t="s">
        <v>106</v>
      </c>
      <c r="G58" s="23"/>
      <c r="H58" s="23"/>
      <c r="I58" s="21"/>
    </row>
    <row r="59" spans="1:9" ht="14.25" customHeight="1">
      <c r="A59" s="69" t="s">
        <v>75</v>
      </c>
      <c r="B59" s="75" t="s">
        <v>57</v>
      </c>
      <c r="C59" s="156">
        <v>0</v>
      </c>
      <c r="D59" s="71">
        <v>2.88</v>
      </c>
      <c r="E59" s="150">
        <v>10</v>
      </c>
      <c r="F59" s="96">
        <f>D59*E59</f>
        <v>28.799999999999997</v>
      </c>
      <c r="G59" s="58"/>
      <c r="H59" s="56"/>
      <c r="I59" s="21"/>
    </row>
    <row r="60" spans="1:9" ht="14.25" customHeight="1">
      <c r="A60" s="69"/>
      <c r="B60" s="68"/>
      <c r="C60" s="156"/>
      <c r="D60" s="71"/>
      <c r="E60" s="150"/>
      <c r="F60" s="96">
        <f>E60*D60*C60</f>
        <v>0</v>
      </c>
      <c r="G60" s="58"/>
      <c r="H60" s="56"/>
      <c r="I60" s="17"/>
    </row>
    <row r="61" spans="1:9" ht="14.25" customHeight="1">
      <c r="A61" s="44"/>
      <c r="B61" s="36"/>
      <c r="C61" s="21"/>
      <c r="D61" s="31"/>
      <c r="E61" s="101" t="s">
        <v>32</v>
      </c>
      <c r="F61" s="66">
        <f>ROUND(F59+F60,2)</f>
        <v>28.8</v>
      </c>
      <c r="H61" s="17"/>
      <c r="I61" s="17"/>
    </row>
    <row r="62" spans="1:9" ht="15">
      <c r="A62" s="43"/>
      <c r="B62" s="17"/>
      <c r="C62" s="21"/>
      <c r="D62" s="31"/>
      <c r="E62" s="17"/>
      <c r="F62" s="23"/>
      <c r="G62" s="39"/>
      <c r="H62" s="17"/>
      <c r="I62" s="17"/>
    </row>
    <row r="63" spans="1:9" ht="15.75">
      <c r="A63" s="44" t="s">
        <v>73</v>
      </c>
      <c r="B63" s="36" t="s">
        <v>39</v>
      </c>
      <c r="C63" s="40"/>
      <c r="D63" s="31"/>
      <c r="E63" s="31"/>
      <c r="F63" s="17"/>
      <c r="G63" s="31"/>
      <c r="H63" s="17"/>
      <c r="I63" s="17"/>
    </row>
    <row r="64" spans="1:9" ht="15">
      <c r="A64" s="125" t="s">
        <v>6</v>
      </c>
      <c r="B64" s="126" t="s">
        <v>102</v>
      </c>
      <c r="C64" s="127" t="s">
        <v>82</v>
      </c>
      <c r="D64" s="128" t="s">
        <v>34</v>
      </c>
      <c r="E64" s="128" t="s">
        <v>101</v>
      </c>
      <c r="F64" s="127" t="s">
        <v>90</v>
      </c>
      <c r="G64" s="31"/>
      <c r="H64" s="17"/>
      <c r="I64" s="17"/>
    </row>
    <row r="65" spans="1:9" ht="15">
      <c r="A65" s="129" t="s">
        <v>7</v>
      </c>
      <c r="B65" s="130"/>
      <c r="C65" s="131" t="s">
        <v>83</v>
      </c>
      <c r="D65" s="132" t="s">
        <v>105</v>
      </c>
      <c r="E65" s="132" t="s">
        <v>106</v>
      </c>
      <c r="F65" s="131" t="s">
        <v>106</v>
      </c>
      <c r="G65" s="31"/>
      <c r="H65" s="17"/>
      <c r="I65" s="17"/>
    </row>
    <row r="66" spans="1:9" ht="15">
      <c r="A66" s="133">
        <v>1</v>
      </c>
      <c r="B66" s="134" t="s">
        <v>40</v>
      </c>
      <c r="C66" s="135" t="s">
        <v>79</v>
      </c>
      <c r="D66" s="153">
        <v>0.2</v>
      </c>
      <c r="E66" s="136">
        <v>220</v>
      </c>
      <c r="F66" s="137">
        <f>D66*E66</f>
        <v>44</v>
      </c>
      <c r="G66" s="31"/>
      <c r="H66" s="17"/>
      <c r="I66" s="17"/>
    </row>
    <row r="67" spans="1:9" ht="15">
      <c r="A67" s="133">
        <v>2</v>
      </c>
      <c r="B67" s="134" t="s">
        <v>44</v>
      </c>
      <c r="C67" s="135" t="s">
        <v>41</v>
      </c>
      <c r="D67" s="153">
        <v>2</v>
      </c>
      <c r="E67" s="136">
        <v>15</v>
      </c>
      <c r="F67" s="137">
        <f>D67*E67</f>
        <v>30</v>
      </c>
      <c r="G67" s="31"/>
      <c r="H67" s="17"/>
      <c r="I67" s="17"/>
    </row>
    <row r="68" spans="1:9" ht="15">
      <c r="A68" s="133">
        <v>3</v>
      </c>
      <c r="B68" s="134" t="s">
        <v>127</v>
      </c>
      <c r="C68" s="135" t="s">
        <v>41</v>
      </c>
      <c r="D68" s="153">
        <v>2</v>
      </c>
      <c r="E68" s="136">
        <v>21</v>
      </c>
      <c r="F68" s="137">
        <f>D68*E68</f>
        <v>42</v>
      </c>
      <c r="G68" s="31"/>
      <c r="H68" s="17"/>
      <c r="I68" s="17"/>
    </row>
    <row r="69" spans="1:9" ht="13.5" customHeight="1">
      <c r="A69" s="138"/>
      <c r="B69" s="139"/>
      <c r="C69" s="139"/>
      <c r="D69" s="140"/>
      <c r="E69" s="141" t="s">
        <v>32</v>
      </c>
      <c r="F69" s="142">
        <f>SUM(F66:F68)</f>
        <v>116</v>
      </c>
      <c r="G69" s="17"/>
      <c r="H69" s="17"/>
      <c r="I69" s="17"/>
    </row>
    <row r="70" spans="1:9" ht="15" customHeight="1">
      <c r="A70" s="43"/>
      <c r="B70" s="17"/>
      <c r="C70" s="17"/>
      <c r="D70" s="20"/>
      <c r="E70" s="20"/>
      <c r="F70" s="33"/>
      <c r="G70" s="17"/>
      <c r="H70" s="17"/>
      <c r="I70" s="17"/>
    </row>
    <row r="71" spans="1:9" ht="15.75">
      <c r="A71" s="44" t="s">
        <v>74</v>
      </c>
      <c r="B71" s="36" t="s">
        <v>38</v>
      </c>
      <c r="C71" s="55"/>
      <c r="D71" s="17"/>
      <c r="E71" s="17"/>
      <c r="F71" s="17"/>
      <c r="G71" s="18"/>
      <c r="H71" s="17"/>
      <c r="I71" s="17"/>
    </row>
    <row r="72" spans="1:9" ht="12.75">
      <c r="A72" s="45"/>
      <c r="B72" s="21"/>
      <c r="C72" s="21"/>
      <c r="D72" s="34"/>
      <c r="E72" s="21"/>
      <c r="F72" s="29"/>
      <c r="G72" s="21"/>
      <c r="H72" s="29"/>
      <c r="I72" s="17"/>
    </row>
    <row r="73" spans="1:9" ht="14.25" customHeight="1">
      <c r="A73" s="44" t="s">
        <v>67</v>
      </c>
      <c r="B73" s="28" t="s">
        <v>45</v>
      </c>
      <c r="C73" s="28"/>
      <c r="D73" s="28"/>
      <c r="E73" s="17"/>
      <c r="F73" s="42"/>
      <c r="G73" s="59"/>
      <c r="H73" s="17"/>
      <c r="I73" s="17"/>
    </row>
    <row r="74" spans="1:9" ht="14.25" customHeight="1">
      <c r="A74" s="79"/>
      <c r="B74" s="26"/>
      <c r="C74" s="27"/>
      <c r="D74" s="24"/>
      <c r="E74" s="87" t="s">
        <v>82</v>
      </c>
      <c r="F74" s="87" t="s">
        <v>21</v>
      </c>
      <c r="G74" s="87" t="s">
        <v>85</v>
      </c>
      <c r="H74" s="87" t="s">
        <v>87</v>
      </c>
      <c r="I74" s="17"/>
    </row>
    <row r="75" spans="1:9" ht="14.25" customHeight="1">
      <c r="A75" s="80" t="s">
        <v>6</v>
      </c>
      <c r="B75" s="73" t="s">
        <v>80</v>
      </c>
      <c r="C75" s="34" t="s">
        <v>81</v>
      </c>
      <c r="D75" s="98"/>
      <c r="E75" s="100" t="s">
        <v>83</v>
      </c>
      <c r="F75" s="100" t="s">
        <v>84</v>
      </c>
      <c r="G75" s="82"/>
      <c r="H75" s="88">
        <v>6</v>
      </c>
      <c r="I75" s="17"/>
    </row>
    <row r="76" spans="1:9" ht="12.75">
      <c r="A76" s="83" t="s">
        <v>7</v>
      </c>
      <c r="B76" s="76"/>
      <c r="C76" s="77"/>
      <c r="D76" s="99"/>
      <c r="E76" s="85"/>
      <c r="F76" s="85" t="s">
        <v>120</v>
      </c>
      <c r="G76" s="84"/>
      <c r="H76" s="84" t="s">
        <v>18</v>
      </c>
      <c r="I76" s="17"/>
    </row>
    <row r="77" spans="1:9" ht="12.75">
      <c r="A77" s="69" t="s">
        <v>75</v>
      </c>
      <c r="B77" s="176" t="s">
        <v>143</v>
      </c>
      <c r="C77" s="177"/>
      <c r="D77" s="178"/>
      <c r="E77" s="71" t="s">
        <v>41</v>
      </c>
      <c r="F77" s="71">
        <v>40</v>
      </c>
      <c r="G77" s="71">
        <v>1</v>
      </c>
      <c r="H77" s="154">
        <f>H75*G77*F77</f>
        <v>240</v>
      </c>
      <c r="I77" s="17"/>
    </row>
    <row r="78" spans="1:9" ht="12.75">
      <c r="A78" s="69"/>
      <c r="B78" s="176"/>
      <c r="C78" s="177"/>
      <c r="D78" s="178"/>
      <c r="E78" s="71"/>
      <c r="F78" s="71"/>
      <c r="G78" s="71"/>
      <c r="H78" s="154"/>
      <c r="I78" s="17"/>
    </row>
    <row r="79" spans="7:9" ht="12.75">
      <c r="G79" s="97" t="s">
        <v>32</v>
      </c>
      <c r="H79" s="159">
        <f>SUM(H77:H78)</f>
        <v>240</v>
      </c>
      <c r="I79" s="17"/>
    </row>
    <row r="80" spans="8:9" ht="12.75">
      <c r="H80" s="1"/>
      <c r="I80" s="17"/>
    </row>
    <row r="81" spans="5:11" ht="12.75">
      <c r="E81" s="97" t="s">
        <v>86</v>
      </c>
      <c r="F81" s="97"/>
      <c r="G81" s="97"/>
      <c r="H81" s="159">
        <f>G42+H51+F61+F69+H79</f>
        <v>613.4873</v>
      </c>
      <c r="I81" s="17"/>
      <c r="K81" s="115"/>
    </row>
    <row r="82" ht="12.75">
      <c r="I82" s="17"/>
    </row>
    <row r="83" spans="1:9" ht="12.75">
      <c r="A83" s="64"/>
      <c r="B83" s="60"/>
      <c r="C83" s="60"/>
      <c r="D83" s="63"/>
      <c r="E83" s="57"/>
      <c r="F83" s="57"/>
      <c r="G83" s="57"/>
      <c r="H83" s="57"/>
      <c r="I83" s="17"/>
    </row>
    <row r="84" spans="1:9" ht="12.75">
      <c r="A84" s="45"/>
      <c r="B84" s="21"/>
      <c r="C84" s="21"/>
      <c r="D84" s="34"/>
      <c r="E84" s="21"/>
      <c r="F84" s="29"/>
      <c r="G84" s="29"/>
      <c r="H84" s="29"/>
      <c r="I84" s="17"/>
    </row>
    <row r="85" spans="1:9" ht="15.75">
      <c r="A85" s="47"/>
      <c r="B85" s="122" t="s">
        <v>88</v>
      </c>
      <c r="C85" s="21"/>
      <c r="D85" s="34"/>
      <c r="E85" s="175" t="s">
        <v>135</v>
      </c>
      <c r="F85" s="175"/>
      <c r="G85" s="175"/>
      <c r="H85" s="175"/>
      <c r="I85" s="175"/>
    </row>
    <row r="86" spans="1:9" ht="5.25" customHeight="1" hidden="1">
      <c r="A86" s="47"/>
      <c r="B86" s="21"/>
      <c r="C86" s="21"/>
      <c r="D86" s="34"/>
      <c r="E86" s="21"/>
      <c r="F86" s="29"/>
      <c r="G86" s="35"/>
      <c r="H86" s="39"/>
      <c r="I86" s="17"/>
    </row>
    <row r="87" spans="1:9" ht="12.75" hidden="1">
      <c r="A87" s="45"/>
      <c r="B87" s="21"/>
      <c r="C87" s="21"/>
      <c r="D87" s="34"/>
      <c r="E87" s="21"/>
      <c r="F87" s="29"/>
      <c r="G87" s="35"/>
      <c r="H87" s="29"/>
      <c r="I87" s="17"/>
    </row>
    <row r="88" spans="1:9" ht="0.75" customHeight="1" hidden="1">
      <c r="A88" s="45"/>
      <c r="B88" s="21"/>
      <c r="C88" s="21"/>
      <c r="D88" s="34"/>
      <c r="E88" s="21"/>
      <c r="F88" s="29"/>
      <c r="G88" s="21"/>
      <c r="H88" s="29"/>
      <c r="I88" s="17"/>
    </row>
    <row r="89" spans="1:9" ht="12.75" hidden="1">
      <c r="A89" s="45"/>
      <c r="B89" s="21"/>
      <c r="C89" s="21"/>
      <c r="D89" s="34"/>
      <c r="E89" s="21"/>
      <c r="F89" s="29"/>
      <c r="G89" s="21"/>
      <c r="H89" s="29"/>
      <c r="I89" s="17"/>
    </row>
    <row r="90" spans="1:9" ht="0.75" customHeight="1" hidden="1">
      <c r="A90" s="45"/>
      <c r="B90" s="21"/>
      <c r="C90" s="21"/>
      <c r="D90" s="34"/>
      <c r="E90" s="23"/>
      <c r="F90" s="23"/>
      <c r="G90" s="39"/>
      <c r="H90" s="29"/>
      <c r="I90" s="17"/>
    </row>
    <row r="91" spans="1:9" ht="12.75" hidden="1">
      <c r="A91" s="45"/>
      <c r="B91" s="21"/>
      <c r="C91" s="21"/>
      <c r="D91" s="34"/>
      <c r="E91" s="21"/>
      <c r="F91" s="29"/>
      <c r="G91" s="21"/>
      <c r="H91" s="29"/>
      <c r="I91" s="17"/>
    </row>
    <row r="92" spans="1:9" ht="12.75" hidden="1">
      <c r="A92" s="45"/>
      <c r="B92" s="21"/>
      <c r="C92" s="21"/>
      <c r="D92" s="21"/>
      <c r="E92" s="21"/>
      <c r="F92" s="21"/>
      <c r="G92" s="21"/>
      <c r="H92" s="21"/>
      <c r="I92" s="17"/>
    </row>
    <row r="93" spans="1:9" ht="12.75">
      <c r="A93" s="45"/>
      <c r="B93" s="21"/>
      <c r="C93" s="21"/>
      <c r="D93" s="21"/>
      <c r="E93" s="21"/>
      <c r="F93" s="21"/>
      <c r="G93" s="21"/>
      <c r="H93" s="21"/>
      <c r="I93" s="17"/>
    </row>
    <row r="94" spans="1:9" ht="12.75">
      <c r="A94" s="45"/>
      <c r="B94" s="21"/>
      <c r="C94" s="21"/>
      <c r="D94" s="21"/>
      <c r="E94" s="21"/>
      <c r="F94" s="21"/>
      <c r="G94" s="21"/>
      <c r="H94" s="29"/>
      <c r="I94" s="17"/>
    </row>
    <row r="95" spans="1:9" ht="15.75">
      <c r="A95" s="45"/>
      <c r="B95" s="21"/>
      <c r="C95" s="21"/>
      <c r="D95" s="40"/>
      <c r="E95" s="40"/>
      <c r="F95" s="32"/>
      <c r="G95" s="21"/>
      <c r="H95" s="40"/>
      <c r="I95" s="17"/>
    </row>
    <row r="96" spans="1:9" ht="12.75">
      <c r="A96" s="45"/>
      <c r="B96" s="21"/>
      <c r="C96" s="21"/>
      <c r="D96" s="21"/>
      <c r="E96" s="21"/>
      <c r="F96" s="21"/>
      <c r="G96" s="21"/>
      <c r="H96" s="21"/>
      <c r="I96" s="17"/>
    </row>
    <row r="97" spans="1:9" ht="12.75">
      <c r="A97" s="45"/>
      <c r="B97" s="21"/>
      <c r="C97" s="21"/>
      <c r="D97" s="21"/>
      <c r="E97" s="21"/>
      <c r="F97" s="21"/>
      <c r="G97" s="21"/>
      <c r="H97" s="21"/>
      <c r="I97" s="17"/>
    </row>
    <row r="98" spans="1:9" ht="12.75">
      <c r="A98" s="45"/>
      <c r="B98" s="17"/>
      <c r="E98" s="17"/>
      <c r="F98" s="17"/>
      <c r="G98" s="17"/>
      <c r="H98" s="17"/>
      <c r="I98" s="17"/>
    </row>
    <row r="99" spans="1:9" ht="12.75">
      <c r="A99" s="43"/>
      <c r="B99" s="17"/>
      <c r="C99" s="17"/>
      <c r="D99" s="17"/>
      <c r="E99" s="17"/>
      <c r="F99" s="17"/>
      <c r="G99" s="17"/>
      <c r="H99" s="17"/>
      <c r="I99" s="17"/>
    </row>
    <row r="100" spans="1:9" ht="12.75">
      <c r="A100" s="43"/>
      <c r="B100" s="17"/>
      <c r="C100" s="17"/>
      <c r="D100" s="17"/>
      <c r="E100" s="17"/>
      <c r="F100" s="17"/>
      <c r="G100" s="17"/>
      <c r="H100" s="17"/>
      <c r="I100" s="17"/>
    </row>
    <row r="101" spans="1:9" ht="12.75">
      <c r="A101" s="43"/>
      <c r="B101" s="17"/>
      <c r="C101" s="17"/>
      <c r="D101" s="17"/>
      <c r="E101" s="17"/>
      <c r="F101" s="17"/>
      <c r="G101" s="17"/>
      <c r="H101" s="17"/>
      <c r="I101" s="17"/>
    </row>
    <row r="102" spans="1:9" ht="15">
      <c r="A102" s="43"/>
      <c r="B102" s="37"/>
      <c r="C102" s="37"/>
      <c r="D102" s="37"/>
      <c r="E102" s="37"/>
      <c r="F102" s="38"/>
      <c r="G102" s="23"/>
      <c r="H102" s="21"/>
      <c r="I102" s="17"/>
    </row>
    <row r="103" ht="12.75">
      <c r="I103" s="17"/>
    </row>
    <row r="104" ht="12.75">
      <c r="I104" s="17"/>
    </row>
    <row r="105" ht="12.75">
      <c r="I105" s="17"/>
    </row>
    <row r="106" ht="12.75">
      <c r="I106" s="17"/>
    </row>
    <row r="107" ht="12.75">
      <c r="I107" s="17"/>
    </row>
    <row r="108" ht="12.75">
      <c r="I108" s="17"/>
    </row>
    <row r="109" ht="12.75">
      <c r="I109" s="17"/>
    </row>
    <row r="110" spans="1:9" ht="13.5" customHeight="1">
      <c r="A110" s="45"/>
      <c r="B110" s="21"/>
      <c r="C110" s="21"/>
      <c r="D110" s="34"/>
      <c r="E110" s="21"/>
      <c r="F110" s="29"/>
      <c r="G110" s="29"/>
      <c r="H110" s="29"/>
      <c r="I110" s="17"/>
    </row>
    <row r="111" spans="1:9" ht="12.75">
      <c r="A111" s="45"/>
      <c r="B111" s="21"/>
      <c r="C111" s="21"/>
      <c r="D111" s="34"/>
      <c r="E111" s="21"/>
      <c r="F111" s="29"/>
      <c r="G111" s="29"/>
      <c r="H111" s="29"/>
      <c r="I111" s="17"/>
    </row>
    <row r="112" spans="1:9" ht="12.75">
      <c r="A112" s="45"/>
      <c r="B112" s="21"/>
      <c r="C112" s="17"/>
      <c r="D112" s="17"/>
      <c r="E112" s="21"/>
      <c r="F112" s="29"/>
      <c r="G112" s="29"/>
      <c r="H112" s="29"/>
      <c r="I112" s="17"/>
    </row>
    <row r="113" spans="1:9" ht="12.75" customHeight="1">
      <c r="A113" s="45"/>
      <c r="B113" s="21"/>
      <c r="C113" s="21"/>
      <c r="D113" s="34"/>
      <c r="E113" s="21"/>
      <c r="F113" s="29"/>
      <c r="G113" s="29"/>
      <c r="H113" s="29"/>
      <c r="I113" s="17"/>
    </row>
    <row r="114" spans="1:9" ht="12.75">
      <c r="A114" s="45"/>
      <c r="B114" s="21"/>
      <c r="C114" s="21"/>
      <c r="D114" s="21"/>
      <c r="E114" s="23"/>
      <c r="F114" s="39"/>
      <c r="G114" s="29"/>
      <c r="H114" s="21"/>
      <c r="I114" s="17"/>
    </row>
    <row r="115" spans="1:9" ht="12.75">
      <c r="A115" s="45"/>
      <c r="B115" s="21"/>
      <c r="C115" s="21"/>
      <c r="D115" s="34"/>
      <c r="E115" s="21"/>
      <c r="F115" s="29"/>
      <c r="G115" s="29"/>
      <c r="H115" s="29"/>
      <c r="I115" s="17"/>
    </row>
    <row r="116" spans="1:9" ht="12.75">
      <c r="A116" s="45"/>
      <c r="B116" s="21"/>
      <c r="C116" s="21"/>
      <c r="D116" s="34"/>
      <c r="E116" s="21"/>
      <c r="F116" s="29"/>
      <c r="G116" s="29"/>
      <c r="H116" s="29"/>
      <c r="I116" s="17"/>
    </row>
    <row r="117" spans="1:9" ht="12.75">
      <c r="A117" s="45"/>
      <c r="B117" s="21"/>
      <c r="C117" s="21"/>
      <c r="D117" s="34"/>
      <c r="E117" s="21"/>
      <c r="F117" s="29"/>
      <c r="G117" s="21"/>
      <c r="H117" s="29"/>
      <c r="I117" s="17"/>
    </row>
    <row r="118" spans="1:9" ht="15">
      <c r="A118" s="45"/>
      <c r="B118" s="37"/>
      <c r="C118" s="37"/>
      <c r="D118" s="37"/>
      <c r="E118" s="21"/>
      <c r="F118" s="21"/>
      <c r="G118" s="21"/>
      <c r="H118" s="21"/>
      <c r="I118" s="17"/>
    </row>
    <row r="119" spans="1:9" ht="15">
      <c r="A119" s="48"/>
      <c r="B119" s="23"/>
      <c r="C119" s="23"/>
      <c r="D119" s="21"/>
      <c r="E119" s="21"/>
      <c r="F119" s="21"/>
      <c r="G119" s="21"/>
      <c r="H119" s="21"/>
      <c r="I119" s="17"/>
    </row>
    <row r="120" spans="1:9" ht="12.75">
      <c r="A120" s="46"/>
      <c r="B120" s="21"/>
      <c r="C120" s="21"/>
      <c r="D120" s="34"/>
      <c r="E120" s="21"/>
      <c r="F120" s="34"/>
      <c r="G120" s="34"/>
      <c r="H120" s="34"/>
      <c r="I120" s="17"/>
    </row>
    <row r="121" spans="1:9" ht="12.75">
      <c r="A121" s="45"/>
      <c r="B121" s="21"/>
      <c r="C121" s="21"/>
      <c r="D121" s="34"/>
      <c r="E121" s="21"/>
      <c r="F121" s="34"/>
      <c r="G121" s="34"/>
      <c r="H121" s="34"/>
      <c r="I121" s="17"/>
    </row>
    <row r="122" spans="1:9" ht="12.75">
      <c r="A122" s="45"/>
      <c r="B122" s="34"/>
      <c r="C122" s="21"/>
      <c r="D122" s="21"/>
      <c r="E122" s="21"/>
      <c r="F122" s="21"/>
      <c r="G122" s="21"/>
      <c r="H122" s="21"/>
      <c r="I122" s="17"/>
    </row>
    <row r="123" spans="1:9" ht="12.75">
      <c r="A123" s="45"/>
      <c r="B123" s="21"/>
      <c r="C123" s="21"/>
      <c r="D123" s="34"/>
      <c r="E123" s="21"/>
      <c r="F123" s="29"/>
      <c r="G123" s="29"/>
      <c r="H123" s="29"/>
      <c r="I123" s="17"/>
    </row>
    <row r="124" spans="1:9" ht="12.75">
      <c r="A124" s="45"/>
      <c r="B124" s="21"/>
      <c r="C124" s="21"/>
      <c r="D124" s="34"/>
      <c r="E124" s="21"/>
      <c r="F124" s="29"/>
      <c r="G124" s="29"/>
      <c r="H124" s="29"/>
      <c r="I124" s="17"/>
    </row>
    <row r="125" spans="1:9" ht="12.75">
      <c r="A125" s="45"/>
      <c r="B125" s="21"/>
      <c r="C125" s="21"/>
      <c r="D125" s="34"/>
      <c r="E125" s="21"/>
      <c r="F125" s="29"/>
      <c r="G125" s="29"/>
      <c r="H125" s="29"/>
      <c r="I125" s="17"/>
    </row>
    <row r="126" spans="1:9" ht="12.75">
      <c r="A126" s="45"/>
      <c r="B126" s="21"/>
      <c r="C126" s="21"/>
      <c r="D126" s="34"/>
      <c r="E126" s="21"/>
      <c r="F126" s="29"/>
      <c r="G126" s="29"/>
      <c r="H126" s="29"/>
      <c r="I126" s="17"/>
    </row>
    <row r="127" spans="1:9" ht="12.75">
      <c r="A127" s="45"/>
      <c r="B127" s="21"/>
      <c r="C127" s="21"/>
      <c r="D127" s="34"/>
      <c r="E127" s="21"/>
      <c r="F127" s="29"/>
      <c r="G127" s="29"/>
      <c r="H127" s="29"/>
      <c r="I127" s="17"/>
    </row>
    <row r="128" spans="1:9" ht="12.75">
      <c r="A128" s="45"/>
      <c r="B128" s="21"/>
      <c r="C128" s="21"/>
      <c r="D128" s="34"/>
      <c r="E128" s="21"/>
      <c r="F128" s="29"/>
      <c r="G128" s="29"/>
      <c r="H128" s="29"/>
      <c r="I128" s="17"/>
    </row>
    <row r="129" spans="1:9" ht="12.75">
      <c r="A129" s="45"/>
      <c r="B129" s="21"/>
      <c r="C129" s="21"/>
      <c r="D129" s="34"/>
      <c r="E129" s="21"/>
      <c r="F129" s="29"/>
      <c r="G129" s="29"/>
      <c r="H129" s="29"/>
      <c r="I129" s="17"/>
    </row>
    <row r="130" spans="1:9" ht="12.75">
      <c r="A130" s="45"/>
      <c r="B130" s="21"/>
      <c r="C130" s="21"/>
      <c r="D130" s="34"/>
      <c r="E130" s="21"/>
      <c r="F130" s="29"/>
      <c r="G130" s="29"/>
      <c r="H130" s="29"/>
      <c r="I130" s="17"/>
    </row>
    <row r="131" spans="1:9" ht="12.75">
      <c r="A131" s="45"/>
      <c r="B131" s="21"/>
      <c r="C131" s="21"/>
      <c r="D131" s="34"/>
      <c r="E131" s="21"/>
      <c r="F131" s="29"/>
      <c r="G131" s="29"/>
      <c r="H131" s="29"/>
      <c r="I131" s="17"/>
    </row>
    <row r="132" spans="1:9" ht="12.75">
      <c r="A132" s="45"/>
      <c r="B132" s="21"/>
      <c r="C132" s="21"/>
      <c r="D132" s="34"/>
      <c r="E132" s="21"/>
      <c r="F132" s="29"/>
      <c r="G132" s="29"/>
      <c r="H132" s="29"/>
      <c r="I132" s="17"/>
    </row>
    <row r="133" spans="1:9" ht="12.75">
      <c r="A133" s="45"/>
      <c r="B133" s="21"/>
      <c r="C133" s="21"/>
      <c r="D133" s="34"/>
      <c r="E133" s="21"/>
      <c r="F133" s="29"/>
      <c r="G133" s="29"/>
      <c r="H133" s="29"/>
      <c r="I133" s="17"/>
    </row>
    <row r="134" spans="1:9" ht="12.75">
      <c r="A134" s="45"/>
      <c r="B134" s="21"/>
      <c r="C134" s="21"/>
      <c r="D134" s="34"/>
      <c r="E134" s="21"/>
      <c r="F134" s="29"/>
      <c r="G134" s="29"/>
      <c r="H134" s="29"/>
      <c r="I134" s="17"/>
    </row>
    <row r="135" spans="1:9" ht="12.75">
      <c r="A135" s="45"/>
      <c r="B135" s="21"/>
      <c r="C135" s="21"/>
      <c r="D135" s="34"/>
      <c r="E135" s="21"/>
      <c r="F135" s="29"/>
      <c r="G135" s="29"/>
      <c r="H135" s="29"/>
      <c r="I135" s="17"/>
    </row>
    <row r="136" spans="1:9" ht="12.75">
      <c r="A136" s="45"/>
      <c r="B136" s="21"/>
      <c r="C136" s="21"/>
      <c r="D136" s="34"/>
      <c r="E136" s="21"/>
      <c r="F136" s="29"/>
      <c r="G136" s="29"/>
      <c r="H136" s="29"/>
      <c r="I136" s="17"/>
    </row>
    <row r="137" spans="1:9" ht="12.75">
      <c r="A137" s="47"/>
      <c r="B137" s="21"/>
      <c r="C137" s="21"/>
      <c r="D137" s="34"/>
      <c r="E137" s="21"/>
      <c r="F137" s="29"/>
      <c r="G137" s="29"/>
      <c r="H137" s="29"/>
      <c r="I137" s="17"/>
    </row>
    <row r="138" spans="1:9" ht="12.75">
      <c r="A138" s="47"/>
      <c r="B138" s="21"/>
      <c r="C138" s="21"/>
      <c r="D138" s="34"/>
      <c r="E138" s="21"/>
      <c r="F138" s="29"/>
      <c r="G138" s="35"/>
      <c r="H138" s="29"/>
      <c r="I138" s="17"/>
    </row>
    <row r="139" spans="1:9" ht="12.75">
      <c r="A139" s="45"/>
      <c r="B139" s="21"/>
      <c r="C139" s="21"/>
      <c r="D139" s="34"/>
      <c r="E139" s="21"/>
      <c r="F139" s="29"/>
      <c r="G139" s="35"/>
      <c r="H139" s="29"/>
      <c r="I139" s="17"/>
    </row>
    <row r="140" spans="1:9" ht="12.75">
      <c r="A140" s="45"/>
      <c r="B140" s="21"/>
      <c r="C140" s="21"/>
      <c r="D140" s="34"/>
      <c r="E140" s="21"/>
      <c r="F140" s="29"/>
      <c r="G140" s="21"/>
      <c r="H140" s="29"/>
      <c r="I140" s="17"/>
    </row>
    <row r="141" spans="1:9" ht="12.75">
      <c r="A141" s="45"/>
      <c r="B141" s="21"/>
      <c r="C141" s="21"/>
      <c r="D141" s="34"/>
      <c r="E141" s="21"/>
      <c r="F141" s="29"/>
      <c r="G141" s="21"/>
      <c r="H141" s="29"/>
      <c r="I141" s="17"/>
    </row>
    <row r="142" spans="1:9" ht="12.75">
      <c r="A142" s="45"/>
      <c r="B142" s="21"/>
      <c r="C142" s="21"/>
      <c r="D142" s="34"/>
      <c r="E142" s="23"/>
      <c r="F142" s="23"/>
      <c r="G142" s="39"/>
      <c r="H142" s="29"/>
      <c r="I142" s="17"/>
    </row>
    <row r="143" spans="1:9" ht="12.75">
      <c r="A143" s="45"/>
      <c r="B143" s="21"/>
      <c r="C143" s="21"/>
      <c r="D143" s="34"/>
      <c r="E143" s="21"/>
      <c r="F143" s="29"/>
      <c r="G143" s="21"/>
      <c r="H143" s="29"/>
      <c r="I143" s="17"/>
    </row>
    <row r="144" spans="1:9" ht="12.75">
      <c r="A144" s="45"/>
      <c r="B144" s="21"/>
      <c r="C144" s="21"/>
      <c r="D144" s="21"/>
      <c r="E144" s="21"/>
      <c r="F144" s="21"/>
      <c r="G144" s="21"/>
      <c r="H144" s="21"/>
      <c r="I144" s="17"/>
    </row>
    <row r="145" spans="1:9" ht="12.75">
      <c r="A145" s="45"/>
      <c r="B145" s="21"/>
      <c r="C145" s="21"/>
      <c r="D145" s="21"/>
      <c r="E145" s="21"/>
      <c r="F145" s="21"/>
      <c r="G145" s="21"/>
      <c r="H145" s="21"/>
      <c r="I145" s="17"/>
    </row>
    <row r="146" spans="1:9" ht="15.75">
      <c r="A146" s="45"/>
      <c r="B146" s="21"/>
      <c r="C146" s="21"/>
      <c r="D146" s="40"/>
      <c r="E146" s="40"/>
      <c r="F146" s="32"/>
      <c r="G146" s="21"/>
      <c r="H146" s="40"/>
      <c r="I146" s="17"/>
    </row>
    <row r="147" spans="1:9" ht="12.75">
      <c r="A147" s="45"/>
      <c r="B147" s="21"/>
      <c r="C147" s="21"/>
      <c r="D147" s="21"/>
      <c r="E147" s="21"/>
      <c r="F147" s="21"/>
      <c r="G147" s="21"/>
      <c r="H147" s="21"/>
      <c r="I147" s="17"/>
    </row>
    <row r="148" spans="1:9" ht="12.75">
      <c r="A148" s="45"/>
      <c r="B148" s="21"/>
      <c r="C148" s="21"/>
      <c r="D148" s="21"/>
      <c r="E148" s="21"/>
      <c r="F148" s="21"/>
      <c r="G148" s="21"/>
      <c r="H148" s="21"/>
      <c r="I148" s="17"/>
    </row>
    <row r="149" spans="1:9" ht="12.75">
      <c r="A149" s="45"/>
      <c r="B149" s="21"/>
      <c r="C149" s="21"/>
      <c r="D149" s="21"/>
      <c r="E149" s="21"/>
      <c r="F149" s="21"/>
      <c r="G149" s="21"/>
      <c r="H149" s="21"/>
      <c r="I149" s="17"/>
    </row>
    <row r="150" spans="1:9" ht="12.75">
      <c r="A150" s="45"/>
      <c r="B150" s="21"/>
      <c r="C150" s="21"/>
      <c r="D150" s="21"/>
      <c r="E150" s="21"/>
      <c r="F150" s="21"/>
      <c r="G150" s="21"/>
      <c r="H150" s="21"/>
      <c r="I150" s="17"/>
    </row>
    <row r="151" spans="1:9" ht="12.75">
      <c r="A151" s="45"/>
      <c r="B151" s="21"/>
      <c r="C151" s="21"/>
      <c r="D151" s="21"/>
      <c r="E151" s="21"/>
      <c r="F151" s="21"/>
      <c r="G151" s="21"/>
      <c r="H151" s="21"/>
      <c r="I151" s="17"/>
    </row>
    <row r="152" spans="1:9" ht="12.75">
      <c r="A152" s="45"/>
      <c r="B152" s="21"/>
      <c r="C152" s="21"/>
      <c r="D152" s="21"/>
      <c r="E152" s="21"/>
      <c r="F152" s="21"/>
      <c r="G152" s="21"/>
      <c r="H152" s="21"/>
      <c r="I152" s="17"/>
    </row>
    <row r="153" spans="1:9" ht="12.75">
      <c r="A153" s="45"/>
      <c r="B153" s="21"/>
      <c r="C153" s="21"/>
      <c r="D153" s="21"/>
      <c r="E153" s="21"/>
      <c r="F153" s="21"/>
      <c r="G153" s="21"/>
      <c r="H153" s="21"/>
      <c r="I153" s="17"/>
    </row>
    <row r="154" spans="1:9" ht="12.75">
      <c r="A154" s="45"/>
      <c r="B154" s="21"/>
      <c r="C154" s="21"/>
      <c r="D154" s="21"/>
      <c r="E154" s="21"/>
      <c r="F154" s="21"/>
      <c r="G154" s="21"/>
      <c r="H154" s="21"/>
      <c r="I154" s="17"/>
    </row>
    <row r="155" spans="1:9" ht="12.75">
      <c r="A155" s="45"/>
      <c r="B155" s="17"/>
      <c r="C155" s="17"/>
      <c r="D155" s="17"/>
      <c r="E155" s="17"/>
      <c r="F155" s="17"/>
      <c r="G155" s="17"/>
      <c r="H155" s="17"/>
      <c r="I155" s="17"/>
    </row>
    <row r="156" spans="1:8" ht="12.75">
      <c r="A156" s="43"/>
      <c r="B156" s="17"/>
      <c r="C156" s="17"/>
      <c r="D156" s="17"/>
      <c r="E156" s="17"/>
      <c r="F156" s="17"/>
      <c r="G156" s="17"/>
      <c r="H156" s="17"/>
    </row>
    <row r="157" ht="12.75">
      <c r="A157" s="43"/>
    </row>
  </sheetData>
  <sheetProtection/>
  <mergeCells count="10">
    <mergeCell ref="E32:H32"/>
    <mergeCell ref="E85:I85"/>
    <mergeCell ref="B78:D78"/>
    <mergeCell ref="D1:G1"/>
    <mergeCell ref="B11:C11"/>
    <mergeCell ref="B12:C12"/>
    <mergeCell ref="B13:C13"/>
    <mergeCell ref="E31:H31"/>
    <mergeCell ref="B77:D77"/>
    <mergeCell ref="E28:F2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занятости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Николаевна</dc:creator>
  <cp:keywords/>
  <dc:description/>
  <cp:lastModifiedBy>Bugalteria</cp:lastModifiedBy>
  <cp:lastPrinted>2022-12-06T12:05:52Z</cp:lastPrinted>
  <dcterms:created xsi:type="dcterms:W3CDTF">1998-08-22T09:28:40Z</dcterms:created>
  <dcterms:modified xsi:type="dcterms:W3CDTF">2023-03-20T16:42:07Z</dcterms:modified>
  <cp:category/>
  <cp:version/>
  <cp:contentType/>
  <cp:contentStatus/>
</cp:coreProperties>
</file>